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1315" windowHeight="9525"/>
  </bookViews>
  <sheets>
    <sheet name="M.S $ baicos totales" sheetId="1" r:id="rId1"/>
  </sheets>
  <calcPr calcId="152511"/>
</workbook>
</file>

<file path=xl/calcChain.xml><?xml version="1.0" encoding="utf-8"?>
<calcChain xmlns="http://schemas.openxmlformats.org/spreadsheetml/2006/main">
  <c r="A53" i="1" l="1"/>
  <c r="D45" i="1"/>
  <c r="A45" i="1" s="1"/>
  <c r="BD45" i="1" l="1"/>
  <c r="BD10" i="1"/>
  <c r="BD15" i="1"/>
  <c r="BD22" i="1"/>
  <c r="BD26" i="1"/>
  <c r="BD31" i="1"/>
  <c r="BD36" i="1"/>
  <c r="BD40" i="1"/>
  <c r="BD47" i="1"/>
  <c r="BD51" i="1"/>
  <c r="BD55" i="1"/>
  <c r="BD34" i="1" l="1"/>
  <c r="BD50" i="1"/>
  <c r="BD35" i="1"/>
  <c r="BD25" i="1"/>
  <c r="BD21" i="1"/>
  <c r="BD17" i="1"/>
  <c r="BD53" i="1"/>
  <c r="BD49" i="1"/>
  <c r="BD43" i="1"/>
  <c r="BD38" i="1"/>
  <c r="BD33" i="1"/>
  <c r="BD28" i="1"/>
  <c r="BD24" i="1"/>
  <c r="BD19" i="1"/>
  <c r="BD12" i="1"/>
  <c r="BD54" i="1"/>
  <c r="BD46" i="1"/>
  <c r="BD39" i="1"/>
  <c r="BD30" i="1"/>
  <c r="BD13" i="1"/>
  <c r="BD14" i="1"/>
  <c r="BD56" i="1"/>
  <c r="BD52" i="1"/>
  <c r="BD48" i="1"/>
  <c r="BD42" i="1"/>
  <c r="BD37" i="1"/>
  <c r="BD32" i="1"/>
  <c r="BD27" i="1"/>
  <c r="BD23" i="1"/>
  <c r="BD18" i="1"/>
  <c r="BD11" i="1"/>
  <c r="BD29" i="1"/>
  <c r="BD20" i="1"/>
  <c r="BD16" i="1"/>
  <c r="BD70" i="1" l="1"/>
  <c r="BD69" i="1"/>
  <c r="BD68" i="1"/>
  <c r="BD66" i="1"/>
  <c r="E61" i="1"/>
  <c r="E63" i="1" s="1"/>
  <c r="C61" i="1"/>
  <c r="C63" i="1" s="1"/>
  <c r="B61" i="1"/>
  <c r="B63" i="1" s="1"/>
  <c r="D58" i="1"/>
  <c r="A58" i="1" s="1"/>
  <c r="D57" i="1"/>
  <c r="A57" i="1" s="1"/>
  <c r="D56" i="1"/>
  <c r="A56" i="1"/>
  <c r="D55" i="1"/>
  <c r="A55" i="1" s="1"/>
  <c r="D54" i="1"/>
  <c r="A54" i="1" s="1"/>
  <c r="D53" i="1"/>
  <c r="D52" i="1"/>
  <c r="A52" i="1" s="1"/>
  <c r="D51" i="1"/>
  <c r="A51" i="1" s="1"/>
  <c r="D50" i="1"/>
  <c r="A50" i="1" s="1"/>
  <c r="D49" i="1"/>
  <c r="A49" i="1"/>
  <c r="D48" i="1"/>
  <c r="A48" i="1"/>
  <c r="D47" i="1"/>
  <c r="A47" i="1" s="1"/>
  <c r="BL46" i="1"/>
  <c r="D46" i="1"/>
  <c r="A46" i="1" s="1"/>
  <c r="BL45" i="1"/>
  <c r="D44" i="1"/>
  <c r="A44" i="1"/>
  <c r="D43" i="1"/>
  <c r="A43" i="1"/>
  <c r="D42" i="1"/>
  <c r="A42" i="1" s="1"/>
  <c r="K61" i="1"/>
  <c r="K63" i="1" s="1"/>
  <c r="D41" i="1"/>
  <c r="A41" i="1" s="1"/>
  <c r="D40" i="1"/>
  <c r="A40" i="1" s="1"/>
  <c r="D39" i="1"/>
  <c r="A39" i="1" s="1"/>
  <c r="D38" i="1"/>
  <c r="A38" i="1"/>
  <c r="D37" i="1"/>
  <c r="A37" i="1" s="1"/>
  <c r="D36" i="1"/>
  <c r="A36" i="1"/>
  <c r="BL35" i="1"/>
  <c r="D35" i="1"/>
  <c r="A35" i="1" s="1"/>
  <c r="D34" i="1"/>
  <c r="A34" i="1" s="1"/>
  <c r="D33" i="1"/>
  <c r="A33" i="1" s="1"/>
  <c r="D32" i="1"/>
  <c r="A32" i="1" s="1"/>
  <c r="D31" i="1"/>
  <c r="A31" i="1" s="1"/>
  <c r="D30" i="1"/>
  <c r="A30" i="1" s="1"/>
  <c r="D29" i="1"/>
  <c r="A29" i="1" s="1"/>
  <c r="D28" i="1"/>
  <c r="A28" i="1"/>
  <c r="D27" i="1"/>
  <c r="A27" i="1" s="1"/>
  <c r="D26" i="1"/>
  <c r="A26" i="1" s="1"/>
  <c r="BL25" i="1"/>
  <c r="D25" i="1"/>
  <c r="A25" i="1" s="1"/>
  <c r="BL24" i="1"/>
  <c r="D24" i="1"/>
  <c r="A24" i="1" s="1"/>
  <c r="D23" i="1"/>
  <c r="A23" i="1" s="1"/>
  <c r="D22" i="1"/>
  <c r="A22" i="1" s="1"/>
  <c r="D21" i="1"/>
  <c r="A21" i="1" s="1"/>
  <c r="D20" i="1"/>
  <c r="A20" i="1" s="1"/>
  <c r="D19" i="1"/>
  <c r="A19" i="1" s="1"/>
  <c r="D18" i="1"/>
  <c r="A18" i="1"/>
  <c r="D17" i="1"/>
  <c r="A17" i="1" s="1"/>
  <c r="D16" i="1"/>
  <c r="A16" i="1" s="1"/>
  <c r="D15" i="1"/>
  <c r="A15" i="1" s="1"/>
  <c r="D14" i="1"/>
  <c r="A14" i="1" s="1"/>
  <c r="D13" i="1"/>
  <c r="A13" i="1" s="1"/>
  <c r="D12" i="1"/>
  <c r="A12" i="1"/>
  <c r="D11" i="1"/>
  <c r="A11" i="1" s="1"/>
  <c r="D10" i="1"/>
  <c r="A10" i="1"/>
  <c r="BD9" i="1"/>
  <c r="BL9" i="1" s="1"/>
  <c r="D9" i="1"/>
  <c r="K67" i="1" l="1"/>
  <c r="K71" i="1" s="1"/>
  <c r="H61" i="1"/>
  <c r="L61" i="1"/>
  <c r="BL11" i="1"/>
  <c r="S61" i="1"/>
  <c r="S63" i="1" s="1"/>
  <c r="W61" i="1"/>
  <c r="W63" i="1" s="1"/>
  <c r="AI61" i="1"/>
  <c r="AI63" i="1" s="1"/>
  <c r="AM61" i="1"/>
  <c r="AM63" i="1" s="1"/>
  <c r="AU61" i="1"/>
  <c r="AU63" i="1" s="1"/>
  <c r="AY61" i="1"/>
  <c r="AY63" i="1" s="1"/>
  <c r="BC61" i="1"/>
  <c r="BC63" i="1" s="1"/>
  <c r="BL42" i="1"/>
  <c r="BL31" i="1"/>
  <c r="BL15" i="1"/>
  <c r="BL43" i="1"/>
  <c r="I61" i="1"/>
  <c r="I63" i="1" s="1"/>
  <c r="BL39" i="1"/>
  <c r="BL19" i="1"/>
  <c r="BL28" i="1"/>
  <c r="BL29" i="1"/>
  <c r="BL53" i="1"/>
  <c r="BL54" i="1"/>
  <c r="BL55" i="1"/>
  <c r="BL58" i="1"/>
  <c r="BL56" i="1"/>
  <c r="BL12" i="1"/>
  <c r="BL13" i="1"/>
  <c r="BL27" i="1"/>
  <c r="BL40" i="1"/>
  <c r="BL49" i="1"/>
  <c r="BD62" i="1"/>
  <c r="BL23" i="1"/>
  <c r="H63" i="1"/>
  <c r="H67" i="1" s="1"/>
  <c r="L63" i="1"/>
  <c r="BL48" i="1"/>
  <c r="BL52" i="1"/>
  <c r="BL20" i="1"/>
  <c r="BL21" i="1"/>
  <c r="BL36" i="1"/>
  <c r="BL37" i="1"/>
  <c r="BL51" i="1"/>
  <c r="BL16" i="1"/>
  <c r="BL17" i="1"/>
  <c r="BL32" i="1"/>
  <c r="BL33" i="1"/>
  <c r="J61" i="1"/>
  <c r="J63" i="1" s="1"/>
  <c r="BL50" i="1"/>
  <c r="BL57" i="1"/>
  <c r="BL10" i="1"/>
  <c r="BL14" i="1"/>
  <c r="BL18" i="1"/>
  <c r="BL22" i="1"/>
  <c r="BL26" i="1"/>
  <c r="BL30" i="1"/>
  <c r="BL34" i="1"/>
  <c r="BL38" i="1"/>
  <c r="BL59" i="1"/>
  <c r="A9" i="1"/>
  <c r="A61" i="1" s="1"/>
  <c r="D61" i="1"/>
  <c r="D63" i="1" s="1"/>
  <c r="BL47" i="1"/>
  <c r="AQ61" i="1" l="1"/>
  <c r="AQ63" i="1" s="1"/>
  <c r="AQ67" i="1" s="1"/>
  <c r="AQ71" i="1" s="1"/>
  <c r="AA61" i="1"/>
  <c r="AA63" i="1" s="1"/>
  <c r="AA67" i="1" s="1"/>
  <c r="AA71" i="1" s="1"/>
  <c r="BD44" i="1"/>
  <c r="BD41" i="1"/>
  <c r="BL41" i="1" s="1"/>
  <c r="J67" i="1"/>
  <c r="J71" i="1" s="1"/>
  <c r="BC67" i="1"/>
  <c r="BC71" i="1" s="1"/>
  <c r="AM67" i="1"/>
  <c r="AM71" i="1" s="1"/>
  <c r="W67" i="1"/>
  <c r="W71" i="1" s="1"/>
  <c r="I67" i="1"/>
  <c r="I71" i="1" s="1"/>
  <c r="AY67" i="1"/>
  <c r="AY71" i="1" s="1"/>
  <c r="AI67" i="1"/>
  <c r="AI71" i="1" s="1"/>
  <c r="S67" i="1"/>
  <c r="S71" i="1" s="1"/>
  <c r="L67" i="1"/>
  <c r="L71" i="1" s="1"/>
  <c r="AU67" i="1"/>
  <c r="AU71" i="1" s="1"/>
  <c r="BL62" i="1"/>
  <c r="A62" i="1" s="1"/>
  <c r="AX61" i="1"/>
  <c r="AX63" i="1" s="1"/>
  <c r="AH61" i="1"/>
  <c r="AH63" i="1" s="1"/>
  <c r="AO61" i="1"/>
  <c r="AO63" i="1" s="1"/>
  <c r="Y61" i="1"/>
  <c r="Y63" i="1" s="1"/>
  <c r="R61" i="1"/>
  <c r="R63" i="1" s="1"/>
  <c r="AW61" i="1"/>
  <c r="AW63" i="1" s="1"/>
  <c r="AT61" i="1"/>
  <c r="AT63" i="1" s="1"/>
  <c r="AD61" i="1"/>
  <c r="AD63" i="1" s="1"/>
  <c r="N61" i="1"/>
  <c r="N63" i="1" s="1"/>
  <c r="BA61" i="1"/>
  <c r="BA63" i="1" s="1"/>
  <c r="U61" i="1"/>
  <c r="U63" i="1" s="1"/>
  <c r="BL44" i="1"/>
  <c r="AG61" i="1"/>
  <c r="AG63" i="1" s="1"/>
  <c r="Q61" i="1"/>
  <c r="Q63" i="1" s="1"/>
  <c r="AP61" i="1"/>
  <c r="AP63" i="1" s="1"/>
  <c r="Z61" i="1"/>
  <c r="Z63" i="1" s="1"/>
  <c r="AN61" i="1"/>
  <c r="AN63" i="1" s="1"/>
  <c r="X61" i="1"/>
  <c r="X63" i="1" s="1"/>
  <c r="BB61" i="1"/>
  <c r="BB63" i="1" s="1"/>
  <c r="AL61" i="1"/>
  <c r="AL63" i="1" s="1"/>
  <c r="V61" i="1"/>
  <c r="V63" i="1" s="1"/>
  <c r="AE61" i="1"/>
  <c r="AE63" i="1" s="1"/>
  <c r="AR61" i="1"/>
  <c r="AR63" i="1" s="1"/>
  <c r="AB61" i="1"/>
  <c r="AB63" i="1" s="1"/>
  <c r="O61" i="1"/>
  <c r="O63" i="1" s="1"/>
  <c r="AV61" i="1"/>
  <c r="AV63" i="1" s="1"/>
  <c r="AF61" i="1"/>
  <c r="AF63" i="1" s="1"/>
  <c r="P61" i="1"/>
  <c r="P63" i="1" s="1"/>
  <c r="AS61" i="1"/>
  <c r="AS63" i="1" s="1"/>
  <c r="AK61" i="1"/>
  <c r="AK63" i="1" s="1"/>
  <c r="AC61" i="1"/>
  <c r="AC63" i="1" s="1"/>
  <c r="M61" i="1"/>
  <c r="M63" i="1" s="1"/>
  <c r="AZ61" i="1"/>
  <c r="AZ63" i="1" s="1"/>
  <c r="AJ61" i="1"/>
  <c r="AJ63" i="1" s="1"/>
  <c r="T61" i="1"/>
  <c r="T63" i="1" s="1"/>
  <c r="H71" i="1"/>
  <c r="A63" i="1"/>
  <c r="O67" i="1" l="1"/>
  <c r="O71" i="1" s="1"/>
  <c r="AN67" i="1"/>
  <c r="AN71" i="1" s="1"/>
  <c r="N67" i="1"/>
  <c r="N71" i="1" s="1"/>
  <c r="AX67" i="1"/>
  <c r="AX71" i="1" s="1"/>
  <c r="P67" i="1"/>
  <c r="P71" i="1" s="1"/>
  <c r="AL67" i="1"/>
  <c r="AL71" i="1" s="1"/>
  <c r="AD67" i="1"/>
  <c r="AD71" i="1" s="1"/>
  <c r="AZ67" i="1"/>
  <c r="AZ71" i="1" s="1"/>
  <c r="AS67" i="1"/>
  <c r="AS71" i="1" s="1"/>
  <c r="AV67" i="1"/>
  <c r="AV71" i="1" s="1"/>
  <c r="AE67" i="1"/>
  <c r="AE71" i="1" s="1"/>
  <c r="X67" i="1"/>
  <c r="X71" i="1" s="1"/>
  <c r="Q67" i="1"/>
  <c r="Q71" i="1" s="1"/>
  <c r="BA67" i="1"/>
  <c r="BA71" i="1" s="1"/>
  <c r="AW67" i="1"/>
  <c r="AW71" i="1" s="1"/>
  <c r="AH67" i="1"/>
  <c r="AH71" i="1" s="1"/>
  <c r="M67" i="1"/>
  <c r="M71" i="1" s="1"/>
  <c r="V67" i="1"/>
  <c r="V71" i="1" s="1"/>
  <c r="AG67" i="1"/>
  <c r="AG71" i="1" s="1"/>
  <c r="R67" i="1"/>
  <c r="R71" i="1" s="1"/>
  <c r="T67" i="1"/>
  <c r="T71" i="1" s="1"/>
  <c r="AC67" i="1"/>
  <c r="AC71" i="1" s="1"/>
  <c r="AB67" i="1"/>
  <c r="AB71" i="1" s="1"/>
  <c r="Z67" i="1"/>
  <c r="Z71" i="1" s="1"/>
  <c r="Y67" i="1"/>
  <c r="Y71" i="1" s="1"/>
  <c r="AJ67" i="1"/>
  <c r="AJ71" i="1" s="1"/>
  <c r="AK67" i="1"/>
  <c r="AK71" i="1" s="1"/>
  <c r="AF67" i="1"/>
  <c r="AF71" i="1" s="1"/>
  <c r="AR67" i="1"/>
  <c r="AR71" i="1" s="1"/>
  <c r="BB67" i="1"/>
  <c r="BB71" i="1" s="1"/>
  <c r="AP67" i="1"/>
  <c r="AP71" i="1" s="1"/>
  <c r="U67" i="1"/>
  <c r="U71" i="1" s="1"/>
  <c r="AT67" i="1"/>
  <c r="AT71" i="1" s="1"/>
  <c r="AO67" i="1"/>
  <c r="AO71" i="1" s="1"/>
  <c r="BH68" i="1"/>
  <c r="BD61" i="1"/>
  <c r="BD63" i="1" s="1"/>
  <c r="BL61" i="1"/>
  <c r="BL63" i="1" s="1"/>
  <c r="BD71" i="1" l="1"/>
  <c r="BD67" i="1"/>
  <c r="BG68" i="1" s="1"/>
</calcChain>
</file>

<file path=xl/sharedStrings.xml><?xml version="1.0" encoding="utf-8"?>
<sst xmlns="http://schemas.openxmlformats.org/spreadsheetml/2006/main" count="86" uniqueCount="84">
  <si>
    <t>Matriz No. 3</t>
  </si>
  <si>
    <t>En millones de pesos</t>
  </si>
  <si>
    <t>Oferta total precios básicos</t>
  </si>
  <si>
    <t>Importaciones</t>
  </si>
  <si>
    <t>Prpducción por producto a precios básicos</t>
  </si>
  <si>
    <t>Productos</t>
  </si>
  <si>
    <t>Consumo intermedio por ramas de actividad</t>
  </si>
  <si>
    <t>Total consumo intermedio</t>
  </si>
  <si>
    <t>Consumo Final</t>
  </si>
  <si>
    <t>Formación interna bruta de capital</t>
  </si>
  <si>
    <t>Demanda total</t>
  </si>
  <si>
    <t>Resto del mundo</t>
  </si>
  <si>
    <t>Regionales</t>
  </si>
  <si>
    <t>Total importaciones</t>
  </si>
  <si>
    <t>Total exportaciones</t>
  </si>
  <si>
    <t>Hogares</t>
  </si>
  <si>
    <t>Gobierno</t>
  </si>
  <si>
    <t>Total consumo final</t>
  </si>
  <si>
    <t>Productos textiles</t>
  </si>
  <si>
    <t>Tejidos de punto y ganchillo; prendas de vestir</t>
  </si>
  <si>
    <t>Curtido y preparado de cueros, productos de cuero y calzado</t>
  </si>
  <si>
    <t>Productos de madera, corcho, paja y materiales trenzables</t>
  </si>
  <si>
    <t>Productos de papel, cartón y sus productos</t>
  </si>
  <si>
    <t>Edición, impresión y artículos análogos</t>
  </si>
  <si>
    <t xml:space="preserve">Sustancias y productos químicos </t>
  </si>
  <si>
    <t>Productos de caucho y de plástico</t>
  </si>
  <si>
    <t xml:space="preserve">Productos minerales no metálicos </t>
  </si>
  <si>
    <t xml:space="preserve">Maquinaria y equipo </t>
  </si>
  <si>
    <t>Energía eléctrica</t>
  </si>
  <si>
    <t>Gas domiciliario</t>
  </si>
  <si>
    <t>Agua</t>
  </si>
  <si>
    <t>Servicios de alcantarillado y eliminación de desperdicios, saneamiento y otros servicios de protección del medio ambiente</t>
  </si>
  <si>
    <t>Comercio</t>
  </si>
  <si>
    <t>Servicios de reparación de automotores, de artículos personales y domésticos</t>
  </si>
  <si>
    <t>Servicios de alojamiento, suministro de comidas y bebidas</t>
  </si>
  <si>
    <t>Servicios de correos y telecomunicaciones</t>
  </si>
  <si>
    <t>Servicios de intermediación financiera, de seguros y servicios conexos</t>
  </si>
  <si>
    <t>Servicios inmobiliarios y de alquiler de vivienda</t>
  </si>
  <si>
    <t>Servicios a las empresas excepto servicios financieros e inmobiliarios</t>
  </si>
  <si>
    <t>Administración pública y defensa; dirección, administración y control del sistema de seguridad social</t>
  </si>
  <si>
    <t>Servicios de enseñanza de mercado</t>
  </si>
  <si>
    <t>Servicios sociales  y de salud de mercado</t>
  </si>
  <si>
    <t>Servicios de asociaciones y esparcimiento, culturales, deportivos y otros servicios de mercado</t>
  </si>
  <si>
    <t>Servicios domésticos</t>
  </si>
  <si>
    <t>Usos totales a precios básicos</t>
  </si>
  <si>
    <t>Impuestos menos subvenciones sobre la producción y las importaciones</t>
  </si>
  <si>
    <t>Usos totales a precios de comprador</t>
  </si>
  <si>
    <t>Total producción</t>
  </si>
  <si>
    <t>Valor Agregado</t>
  </si>
  <si>
    <t>PIB = Exportaciones + Consumo final + Formación bruta de capital - Importaciones</t>
  </si>
  <si>
    <t>Remuneración a los asalariados</t>
  </si>
  <si>
    <t xml:space="preserve">PIB   = </t>
  </si>
  <si>
    <t>Impuestos a la producción</t>
  </si>
  <si>
    <t>Consumo de capital</t>
  </si>
  <si>
    <t>Excedente bruto de explotación</t>
  </si>
  <si>
    <t>PIB= VAB + Impuestos y derechos a las importaciones + IVA no deducible + Otros impuestos</t>
  </si>
  <si>
    <t>Código</t>
  </si>
  <si>
    <t>Exportaciones</t>
  </si>
  <si>
    <t xml:space="preserve">Productos agropecuarios </t>
  </si>
  <si>
    <t>Productos de la silvicultura</t>
  </si>
  <si>
    <t>Productos de la pesca y la acuicultura</t>
  </si>
  <si>
    <t>Carbón, petróleo, gas y minerales metálicos</t>
  </si>
  <si>
    <t>Minerales no metálicos</t>
  </si>
  <si>
    <t>Productos alimenticios y bebidas</t>
  </si>
  <si>
    <t xml:space="preserve">Productos de la refinación del petróleo y combustible nuclear        </t>
  </si>
  <si>
    <t xml:space="preserve">Productos metalúrgicos básicos </t>
  </si>
  <si>
    <t>Productos elaborados de metal (excepto maquinaria y equipo)</t>
  </si>
  <si>
    <t>Maquinaria de oficina, contabilidad e informática</t>
  </si>
  <si>
    <t>Maquinaria y aparatos eléctricos ncp</t>
  </si>
  <si>
    <t>Equipo y aparatos de radio, televisión y comunicaciones</t>
  </si>
  <si>
    <t>Instrumentos médicos, ópticos y de precisión, fabricación de relojes</t>
  </si>
  <si>
    <t>Vehículos automotores, remolques y semirremolques</t>
  </si>
  <si>
    <t>Otros tipos de equipos de transporte</t>
  </si>
  <si>
    <t>Muebles; industrias manufactureras ncp; reciclaje</t>
  </si>
  <si>
    <t>Trabajos de construcción de edificaciones;  acondicionamiento de edificaciones</t>
  </si>
  <si>
    <t xml:space="preserve">Trabajos de construcción de obras de ingeniería civil    </t>
  </si>
  <si>
    <t>Servicios de transporte terrestre</t>
  </si>
  <si>
    <t>Servicios de transporte por vía aérea</t>
  </si>
  <si>
    <t>Servicios complementarios y auxiliares al transporte</t>
  </si>
  <si>
    <t>Servicios de enseñanza de no mercado</t>
  </si>
  <si>
    <t>Compras directas en el exterior ( resto del mundo ) por residentes</t>
  </si>
  <si>
    <t>Compras directas en territorio distrital por no residentes</t>
  </si>
  <si>
    <t>Año 2012</t>
  </si>
  <si>
    <t>BOGOTA. MATRIZ SIMETRICA, A PRECIOS BASICOS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</si>
</sst>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sz val="8.5"/>
      <name val="Calibri Light"/>
      <family val="2"/>
    </font>
    <font>
      <b/>
      <sz val="11"/>
      <name val="Calibri Light"/>
      <family val="2"/>
    </font>
    <font>
      <sz val="11"/>
      <name val="Calibri"/>
      <family val="2"/>
      <scheme val="minor"/>
    </font>
    <font>
      <sz val="11"/>
      <name val="Calibri Light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2">
    <xf numFmtId="0" fontId="0" fillId="0" borderId="0" xfId="0"/>
    <xf numFmtId="3" fontId="4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3" fontId="7" fillId="0" borderId="16" xfId="3" applyNumberFormat="1" applyFont="1" applyFill="1" applyBorder="1" applyAlignment="1">
      <alignment horizontal="justify"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justify" vertical="center" wrapText="1"/>
    </xf>
    <xf numFmtId="3" fontId="8" fillId="0" borderId="17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2" fillId="0" borderId="0" xfId="1" applyFont="1" applyFill="1"/>
    <xf numFmtId="3" fontId="2" fillId="0" borderId="0" xfId="1" applyNumberFormat="1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/>
    <xf numFmtId="3" fontId="10" fillId="0" borderId="0" xfId="1" applyNumberFormat="1" applyFont="1" applyFill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/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tabSelected="1" workbookViewId="0">
      <selection activeCell="A14" sqref="A14"/>
    </sheetView>
  </sheetViews>
  <sheetFormatPr baseColWidth="10" defaultRowHeight="15" customHeight="1"/>
  <cols>
    <col min="1" max="1" width="10.28515625" style="63" customWidth="1"/>
    <col min="2" max="2" width="11.42578125" style="63"/>
    <col min="3" max="3" width="8.7109375" style="63" bestFit="1" customWidth="1"/>
    <col min="4" max="4" width="11.42578125" style="63" customWidth="1"/>
    <col min="5" max="5" width="11.42578125" style="63"/>
    <col min="6" max="6" width="6.28515625" style="63" customWidth="1"/>
    <col min="7" max="7" width="50.140625" style="63" customWidth="1"/>
    <col min="8" max="8" width="6.5703125" style="63" bestFit="1" customWidth="1"/>
    <col min="9" max="9" width="5.7109375" style="63" bestFit="1" customWidth="1"/>
    <col min="10" max="11" width="4" style="63" customWidth="1"/>
    <col min="12" max="12" width="6.5703125" style="63" bestFit="1" customWidth="1"/>
    <col min="13" max="13" width="8.7109375" style="63" bestFit="1" customWidth="1"/>
    <col min="14" max="16" width="7.85546875" style="63" bestFit="1" customWidth="1"/>
    <col min="17" max="17" width="6.5703125" style="63" bestFit="1" customWidth="1"/>
    <col min="18" max="20" width="7.85546875" style="63" bestFit="1" customWidth="1"/>
    <col min="21" max="21" width="9.140625" style="63" bestFit="1" customWidth="1"/>
    <col min="22" max="23" width="7.85546875" style="63" bestFit="1" customWidth="1"/>
    <col min="24" max="24" width="6.5703125" style="63" bestFit="1" customWidth="1"/>
    <col min="25" max="26" width="7.85546875" style="63" bestFit="1" customWidth="1"/>
    <col min="27" max="27" width="6.5703125" style="63" bestFit="1" customWidth="1"/>
    <col min="28" max="28" width="7.85546875" style="63" bestFit="1" customWidth="1"/>
    <col min="29" max="30" width="6.5703125" style="63" bestFit="1" customWidth="1"/>
    <col min="31" max="31" width="7.85546875" style="63" bestFit="1" customWidth="1"/>
    <col min="32" max="32" width="6.5703125" style="63" bestFit="1" customWidth="1"/>
    <col min="33" max="37" width="7.85546875" style="63" bestFit="1" customWidth="1"/>
    <col min="38" max="38" width="8.7109375" style="63" bestFit="1" customWidth="1"/>
    <col min="39" max="39" width="7.85546875" style="63" bestFit="1" customWidth="1"/>
    <col min="40" max="40" width="8.7109375" style="63" bestFit="1" customWidth="1"/>
    <col min="41" max="41" width="7.85546875" style="63" bestFit="1" customWidth="1"/>
    <col min="42" max="43" width="8.7109375" style="63" bestFit="1" customWidth="1"/>
    <col min="44" max="45" width="7.85546875" style="63" bestFit="1" customWidth="1"/>
    <col min="46" max="49" width="8.7109375" style="63" bestFit="1" customWidth="1"/>
    <col min="50" max="50" width="10.140625" style="63" bestFit="1" customWidth="1"/>
    <col min="51" max="52" width="7.85546875" style="63" bestFit="1" customWidth="1"/>
    <col min="53" max="53" width="8.7109375" style="63" bestFit="1" customWidth="1"/>
    <col min="54" max="55" width="7.85546875" style="63" bestFit="1" customWidth="1"/>
    <col min="56" max="56" width="10.28515625" style="63" customWidth="1"/>
    <col min="57" max="57" width="10.140625" style="63" customWidth="1"/>
    <col min="58" max="58" width="8.7109375" style="63" customWidth="1"/>
    <col min="59" max="59" width="10.42578125" style="63" customWidth="1"/>
    <col min="60" max="60" width="9.5703125" style="63" bestFit="1" customWidth="1"/>
    <col min="61" max="61" width="8.7109375" style="63" bestFit="1" customWidth="1"/>
    <col min="62" max="62" width="10.5703125" style="63" customWidth="1"/>
    <col min="63" max="63" width="9.7109375" style="63" customWidth="1"/>
    <col min="64" max="64" width="10.28515625" style="63" customWidth="1"/>
    <col min="65" max="65" width="6.85546875" style="63" customWidth="1"/>
    <col min="66" max="66" width="8.28515625" style="63" customWidth="1"/>
    <col min="67" max="16384" width="11.42578125" style="63"/>
  </cols>
  <sheetData>
    <row r="1" spans="1:66" ht="15" customHeight="1">
      <c r="A1" s="67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66" ht="15" customHeight="1">
      <c r="A2" s="68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A2" s="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66" ht="15" customHeight="1">
      <c r="A3" s="69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61"/>
      <c r="Q3" s="61"/>
      <c r="R3" s="61"/>
      <c r="S3" s="61"/>
      <c r="T3" s="61"/>
      <c r="U3" s="62"/>
      <c r="V3" s="62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J3" s="61"/>
      <c r="AK3" s="61"/>
      <c r="AL3" s="62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66" ht="15" customHeight="1">
      <c r="A4" s="68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1"/>
      <c r="P4" s="62"/>
      <c r="Q4" s="62"/>
      <c r="R4" s="61"/>
      <c r="S4" s="61"/>
      <c r="T4" s="62"/>
      <c r="U4" s="61"/>
      <c r="V4" s="62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  <c r="AK4" s="61"/>
      <c r="AL4" s="61"/>
      <c r="AM4" s="62"/>
      <c r="AN4" s="61"/>
      <c r="AO4" s="61"/>
      <c r="AP4" s="61"/>
      <c r="AQ4" s="62"/>
      <c r="AR4" s="61"/>
      <c r="AS4" s="61"/>
      <c r="AT4" s="61"/>
      <c r="AU4" s="61"/>
      <c r="AV4" s="61"/>
      <c r="AW4" s="61"/>
      <c r="AX4" s="61"/>
      <c r="AY4" s="61"/>
      <c r="AZ4" s="61"/>
    </row>
    <row r="5" spans="1:66" ht="1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2"/>
    </row>
    <row r="6" spans="1:66" s="4" customFormat="1" ht="18.75" customHeight="1">
      <c r="A6" s="70" t="s">
        <v>2</v>
      </c>
      <c r="B6" s="70" t="s">
        <v>3</v>
      </c>
      <c r="C6" s="70"/>
      <c r="D6" s="70"/>
      <c r="E6" s="70" t="s">
        <v>4</v>
      </c>
      <c r="F6" s="70" t="s">
        <v>56</v>
      </c>
      <c r="G6" s="70" t="s">
        <v>5</v>
      </c>
      <c r="H6" s="71" t="s">
        <v>6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0" t="s">
        <v>7</v>
      </c>
      <c r="BE6" s="70" t="s">
        <v>57</v>
      </c>
      <c r="BF6" s="70"/>
      <c r="BG6" s="70"/>
      <c r="BH6" s="71" t="s">
        <v>8</v>
      </c>
      <c r="BI6" s="71"/>
      <c r="BJ6" s="71"/>
      <c r="BK6" s="70" t="s">
        <v>9</v>
      </c>
      <c r="BL6" s="70" t="s">
        <v>10</v>
      </c>
    </row>
    <row r="7" spans="1:66" s="4" customFormat="1" ht="30.75" customHeight="1">
      <c r="A7" s="70"/>
      <c r="B7" s="53" t="s">
        <v>11</v>
      </c>
      <c r="C7" s="53" t="s">
        <v>12</v>
      </c>
      <c r="D7" s="53" t="s">
        <v>13</v>
      </c>
      <c r="E7" s="70"/>
      <c r="F7" s="70"/>
      <c r="G7" s="70"/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4">
        <v>10</v>
      </c>
      <c r="R7" s="54">
        <v>11</v>
      </c>
      <c r="S7" s="54">
        <v>12</v>
      </c>
      <c r="T7" s="54">
        <v>13</v>
      </c>
      <c r="U7" s="54">
        <v>14</v>
      </c>
      <c r="V7" s="54">
        <v>15</v>
      </c>
      <c r="W7" s="54">
        <v>16</v>
      </c>
      <c r="X7" s="54">
        <v>17</v>
      </c>
      <c r="Y7" s="54">
        <v>18</v>
      </c>
      <c r="Z7" s="54">
        <v>19</v>
      </c>
      <c r="AA7" s="54">
        <v>20</v>
      </c>
      <c r="AB7" s="54">
        <v>21</v>
      </c>
      <c r="AC7" s="54">
        <v>22</v>
      </c>
      <c r="AD7" s="54">
        <v>23</v>
      </c>
      <c r="AE7" s="54">
        <v>24</v>
      </c>
      <c r="AF7" s="54">
        <v>25</v>
      </c>
      <c r="AG7" s="54">
        <v>26</v>
      </c>
      <c r="AH7" s="54">
        <v>27</v>
      </c>
      <c r="AI7" s="54">
        <v>28</v>
      </c>
      <c r="AJ7" s="54">
        <v>29</v>
      </c>
      <c r="AK7" s="54">
        <v>30</v>
      </c>
      <c r="AL7" s="54">
        <v>31</v>
      </c>
      <c r="AM7" s="54">
        <v>32</v>
      </c>
      <c r="AN7" s="54">
        <v>33</v>
      </c>
      <c r="AO7" s="54">
        <v>34</v>
      </c>
      <c r="AP7" s="54">
        <v>35</v>
      </c>
      <c r="AQ7" s="54">
        <v>36</v>
      </c>
      <c r="AR7" s="54">
        <v>37</v>
      </c>
      <c r="AS7" s="54">
        <v>38</v>
      </c>
      <c r="AT7" s="54">
        <v>39</v>
      </c>
      <c r="AU7" s="54">
        <v>40</v>
      </c>
      <c r="AV7" s="54">
        <v>41</v>
      </c>
      <c r="AW7" s="54">
        <v>42</v>
      </c>
      <c r="AX7" s="54">
        <v>43</v>
      </c>
      <c r="AY7" s="54">
        <v>44</v>
      </c>
      <c r="AZ7" s="54">
        <v>45</v>
      </c>
      <c r="BA7" s="54">
        <v>46</v>
      </c>
      <c r="BB7" s="54">
        <v>47</v>
      </c>
      <c r="BC7" s="54">
        <v>48</v>
      </c>
      <c r="BD7" s="70"/>
      <c r="BE7" s="53" t="s">
        <v>11</v>
      </c>
      <c r="BF7" s="53" t="s">
        <v>12</v>
      </c>
      <c r="BG7" s="53" t="s">
        <v>14</v>
      </c>
      <c r="BH7" s="53" t="s">
        <v>15</v>
      </c>
      <c r="BI7" s="53" t="s">
        <v>16</v>
      </c>
      <c r="BJ7" s="53" t="s">
        <v>17</v>
      </c>
      <c r="BK7" s="70"/>
      <c r="BL7" s="70"/>
    </row>
    <row r="8" spans="1:66" s="11" customFormat="1" ht="12" customHeight="1">
      <c r="A8" s="5"/>
      <c r="B8" s="6"/>
      <c r="C8" s="6"/>
      <c r="D8" s="6"/>
      <c r="E8" s="7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0"/>
    </row>
    <row r="9" spans="1:66" s="11" customFormat="1" ht="15" customHeight="1">
      <c r="A9" s="12">
        <f>+E9+D9</f>
        <v>6966666.2343900865</v>
      </c>
      <c r="B9" s="13">
        <v>1327923.2895480888</v>
      </c>
      <c r="C9" s="13">
        <v>5506521.8292151503</v>
      </c>
      <c r="D9" s="13">
        <f>+B9+C9</f>
        <v>6834445.1187632391</v>
      </c>
      <c r="E9" s="13">
        <v>132221.11562684769</v>
      </c>
      <c r="F9" s="14">
        <v>1</v>
      </c>
      <c r="G9" s="15" t="s">
        <v>58</v>
      </c>
      <c r="H9" s="13">
        <v>4237.8979835545824</v>
      </c>
      <c r="I9" s="13">
        <v>0</v>
      </c>
      <c r="J9" s="13">
        <v>0</v>
      </c>
      <c r="K9" s="13">
        <v>0</v>
      </c>
      <c r="L9" s="13">
        <v>0</v>
      </c>
      <c r="M9" s="13">
        <v>3003353.9207716882</v>
      </c>
      <c r="N9" s="13">
        <v>95388.919738352415</v>
      </c>
      <c r="O9" s="13">
        <v>4900.3561033471506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6909.045766449176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863833.83239078079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56616.449269980665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f>SUM(H9:BC9)</f>
        <v>4035240.4220241527</v>
      </c>
      <c r="BE9" s="13">
        <v>0</v>
      </c>
      <c r="BF9" s="13">
        <v>434237.71592344297</v>
      </c>
      <c r="BG9" s="13">
        <v>434237.71592344297</v>
      </c>
      <c r="BH9" s="13">
        <v>2497188.0964424899</v>
      </c>
      <c r="BI9" s="13">
        <v>0</v>
      </c>
      <c r="BJ9" s="13">
        <v>2497188.0964424899</v>
      </c>
      <c r="BK9" s="13">
        <v>0</v>
      </c>
      <c r="BL9" s="16">
        <f>+BD9+BJ9+BK9+BG9</f>
        <v>6966666.2343900856</v>
      </c>
      <c r="BM9" s="17"/>
      <c r="BN9" s="17"/>
    </row>
    <row r="10" spans="1:66" s="11" customFormat="1" ht="15" customHeight="1">
      <c r="A10" s="12">
        <f t="shared" ref="A10:A58" si="0">+E10+D10</f>
        <v>123682.31957070788</v>
      </c>
      <c r="B10" s="13">
        <v>5092.5916364126815</v>
      </c>
      <c r="C10" s="13">
        <v>92513.6799342952</v>
      </c>
      <c r="D10" s="13">
        <f t="shared" ref="D10:D58" si="1">+B10+C10</f>
        <v>97606.271570707875</v>
      </c>
      <c r="E10" s="13">
        <v>26076.048000000003</v>
      </c>
      <c r="F10" s="14">
        <v>2</v>
      </c>
      <c r="G10" s="15" t="s">
        <v>59</v>
      </c>
      <c r="H10" s="13">
        <v>13.398849610261463</v>
      </c>
      <c r="I10" s="13">
        <v>451.11682101336061</v>
      </c>
      <c r="J10" s="13">
        <v>0</v>
      </c>
      <c r="K10" s="13">
        <v>0</v>
      </c>
      <c r="L10" s="13">
        <v>0</v>
      </c>
      <c r="M10" s="13">
        <v>118.34554838254597</v>
      </c>
      <c r="N10" s="13">
        <v>530.77169017265715</v>
      </c>
      <c r="O10" s="13">
        <v>0</v>
      </c>
      <c r="P10" s="13">
        <v>4969.0521084028105</v>
      </c>
      <c r="Q10" s="13">
        <v>36268.444678864798</v>
      </c>
      <c r="R10" s="13">
        <v>0</v>
      </c>
      <c r="S10" s="13">
        <v>0</v>
      </c>
      <c r="T10" s="13">
        <v>0</v>
      </c>
      <c r="U10" s="13">
        <v>8524.3844221258787</v>
      </c>
      <c r="V10" s="13">
        <v>19592.986882460067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373.60326126756308</v>
      </c>
      <c r="AF10" s="13">
        <v>0</v>
      </c>
      <c r="AG10" s="13">
        <v>13809.960901693366</v>
      </c>
      <c r="AH10" s="13">
        <v>0</v>
      </c>
      <c r="AI10" s="13">
        <v>0</v>
      </c>
      <c r="AJ10" s="13">
        <v>0</v>
      </c>
      <c r="AK10" s="13">
        <v>0</v>
      </c>
      <c r="AL10" s="13">
        <v>3832.8302571873523</v>
      </c>
      <c r="AM10" s="13">
        <v>1550.3669695272242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f t="shared" ref="BD10:BD56" si="2">SUM(H10:BC10)</f>
        <v>90035.262390707881</v>
      </c>
      <c r="BE10" s="13">
        <v>0</v>
      </c>
      <c r="BF10" s="18">
        <v>0</v>
      </c>
      <c r="BG10" s="13">
        <v>0</v>
      </c>
      <c r="BH10" s="13">
        <v>33647.057180000003</v>
      </c>
      <c r="BI10" s="13">
        <v>0</v>
      </c>
      <c r="BJ10" s="13">
        <v>33647.057180000003</v>
      </c>
      <c r="BK10" s="13">
        <v>0</v>
      </c>
      <c r="BL10" s="16">
        <f t="shared" ref="BL10:BL59" si="3">+BD10+BJ10+BK10+BG10</f>
        <v>123682.31957070788</v>
      </c>
      <c r="BM10" s="17"/>
      <c r="BN10" s="17"/>
    </row>
    <row r="11" spans="1:66" s="11" customFormat="1" ht="15" customHeight="1">
      <c r="A11" s="12">
        <f t="shared" si="0"/>
        <v>231183.67540560971</v>
      </c>
      <c r="B11" s="13">
        <v>3367.7637494727187</v>
      </c>
      <c r="C11" s="13">
        <v>227815.911656137</v>
      </c>
      <c r="D11" s="13">
        <f t="shared" si="1"/>
        <v>231183.67540560971</v>
      </c>
      <c r="E11" s="13">
        <v>0</v>
      </c>
      <c r="F11" s="14">
        <v>3</v>
      </c>
      <c r="G11" s="15" t="s">
        <v>60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92226.638328617089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45644.0003549674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f t="shared" si="2"/>
        <v>137870.63868358449</v>
      </c>
      <c r="BE11" s="13">
        <v>0</v>
      </c>
      <c r="BF11" s="13">
        <v>18462.1370443142</v>
      </c>
      <c r="BG11" s="13">
        <v>18462.1370443142</v>
      </c>
      <c r="BH11" s="13">
        <v>74850.899677711001</v>
      </c>
      <c r="BI11" s="13">
        <v>0</v>
      </c>
      <c r="BJ11" s="13">
        <v>74850.899677711001</v>
      </c>
      <c r="BK11" s="13">
        <v>0</v>
      </c>
      <c r="BL11" s="16">
        <f t="shared" si="3"/>
        <v>231183.67540560968</v>
      </c>
      <c r="BM11" s="17"/>
      <c r="BN11" s="17"/>
    </row>
    <row r="12" spans="1:66" s="11" customFormat="1" ht="15" customHeight="1">
      <c r="A12" s="12">
        <f t="shared" si="0"/>
        <v>830757.99409447017</v>
      </c>
      <c r="B12" s="13">
        <v>9982.7086170111561</v>
      </c>
      <c r="C12" s="13">
        <v>820775.28547745897</v>
      </c>
      <c r="D12" s="13">
        <f t="shared" si="1"/>
        <v>830757.99409447017</v>
      </c>
      <c r="E12" s="13">
        <v>0</v>
      </c>
      <c r="F12" s="14">
        <v>4</v>
      </c>
      <c r="G12" s="15" t="s">
        <v>61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123945.2200899365</v>
      </c>
      <c r="Y12" s="13">
        <v>8200.5370442863659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629315.98406060773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69296.252899639512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f t="shared" si="2"/>
        <v>830757.99409447017</v>
      </c>
      <c r="BE12" s="13">
        <v>0</v>
      </c>
      <c r="BF12" s="18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6">
        <f t="shared" si="3"/>
        <v>830757.99409447017</v>
      </c>
      <c r="BM12" s="17"/>
      <c r="BN12" s="17"/>
    </row>
    <row r="13" spans="1:66" s="11" customFormat="1" ht="15" customHeight="1">
      <c r="A13" s="12">
        <f t="shared" si="0"/>
        <v>664405.97031868109</v>
      </c>
      <c r="B13" s="13">
        <v>72219.410887575403</v>
      </c>
      <c r="C13" s="13">
        <v>135973.11449569699</v>
      </c>
      <c r="D13" s="13">
        <f t="shared" si="1"/>
        <v>208192.52538327238</v>
      </c>
      <c r="E13" s="13">
        <v>456213.44493540865</v>
      </c>
      <c r="F13" s="14">
        <v>5</v>
      </c>
      <c r="G13" s="15" t="s">
        <v>62</v>
      </c>
      <c r="H13" s="13">
        <v>0</v>
      </c>
      <c r="I13" s="13">
        <v>0</v>
      </c>
      <c r="J13" s="13">
        <v>0</v>
      </c>
      <c r="K13" s="13">
        <v>0</v>
      </c>
      <c r="L13" s="13">
        <v>2386.6293727474394</v>
      </c>
      <c r="M13" s="13">
        <v>4023.2071706843562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30626.373313800523</v>
      </c>
      <c r="V13" s="13">
        <v>209.87676083465726</v>
      </c>
      <c r="W13" s="13">
        <v>65759.896566114825</v>
      </c>
      <c r="X13" s="13">
        <v>847.46179310306945</v>
      </c>
      <c r="Y13" s="13">
        <v>360.10413062786006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1390.2045605674125</v>
      </c>
      <c r="AH13" s="13">
        <v>0</v>
      </c>
      <c r="AI13" s="13">
        <v>0</v>
      </c>
      <c r="AJ13" s="13">
        <v>0</v>
      </c>
      <c r="AK13" s="13">
        <v>0</v>
      </c>
      <c r="AL13" s="13">
        <v>258015.02332672969</v>
      </c>
      <c r="AM13" s="13">
        <v>87282.847984229331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f t="shared" si="2"/>
        <v>450901.62497943913</v>
      </c>
      <c r="BE13" s="13">
        <v>3791.8565754810002</v>
      </c>
      <c r="BF13" s="13">
        <v>209712.48876376098</v>
      </c>
      <c r="BG13" s="13">
        <v>213504.34533924199</v>
      </c>
      <c r="BH13" s="13">
        <v>0</v>
      </c>
      <c r="BI13" s="13">
        <v>0</v>
      </c>
      <c r="BJ13" s="13">
        <v>0</v>
      </c>
      <c r="BK13" s="13">
        <v>0</v>
      </c>
      <c r="BL13" s="16">
        <f t="shared" si="3"/>
        <v>664405.97031868109</v>
      </c>
      <c r="BM13" s="17"/>
      <c r="BN13" s="17"/>
    </row>
    <row r="14" spans="1:66" s="11" customFormat="1" ht="15" customHeight="1">
      <c r="A14" s="12">
        <f t="shared" si="0"/>
        <v>19880494.432214718</v>
      </c>
      <c r="B14" s="13">
        <v>1861958.5018696948</v>
      </c>
      <c r="C14" s="13">
        <v>5712023.8937477004</v>
      </c>
      <c r="D14" s="13">
        <f t="shared" si="1"/>
        <v>7573982.3956173956</v>
      </c>
      <c r="E14" s="13">
        <v>12306512.036597323</v>
      </c>
      <c r="F14" s="14">
        <v>6</v>
      </c>
      <c r="G14" s="15" t="s">
        <v>63</v>
      </c>
      <c r="H14" s="13">
        <v>5594.5077428380901</v>
      </c>
      <c r="I14" s="13">
        <v>0</v>
      </c>
      <c r="J14" s="13">
        <v>0</v>
      </c>
      <c r="K14" s="13">
        <v>0</v>
      </c>
      <c r="L14" s="13">
        <v>0</v>
      </c>
      <c r="M14" s="13">
        <v>1321709.71390091</v>
      </c>
      <c r="N14" s="13">
        <v>0</v>
      </c>
      <c r="O14" s="13">
        <v>33559.824655595992</v>
      </c>
      <c r="P14" s="13">
        <v>61200.232354414584</v>
      </c>
      <c r="Q14" s="13">
        <v>0</v>
      </c>
      <c r="R14" s="13">
        <v>2410.0312634611182</v>
      </c>
      <c r="S14" s="13">
        <v>0</v>
      </c>
      <c r="T14" s="13">
        <v>0</v>
      </c>
      <c r="U14" s="13">
        <v>133526.08482169535</v>
      </c>
      <c r="V14" s="13">
        <v>3868.5830515918888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2353986.3718371922</v>
      </c>
      <c r="AQ14" s="13">
        <v>0</v>
      </c>
      <c r="AR14" s="13">
        <v>3507.2316861228423</v>
      </c>
      <c r="AS14" s="13">
        <v>0</v>
      </c>
      <c r="AT14" s="13">
        <v>0</v>
      </c>
      <c r="AU14" s="13">
        <v>7331.0985514228842</v>
      </c>
      <c r="AV14" s="13">
        <v>0</v>
      </c>
      <c r="AW14" s="13">
        <v>0</v>
      </c>
      <c r="AX14" s="13">
        <v>197492.85688654555</v>
      </c>
      <c r="AY14" s="13">
        <v>0</v>
      </c>
      <c r="AZ14" s="13">
        <v>0</v>
      </c>
      <c r="BA14" s="13">
        <v>0</v>
      </c>
      <c r="BB14" s="13">
        <v>3497.1541097406694</v>
      </c>
      <c r="BC14" s="13">
        <v>0</v>
      </c>
      <c r="BD14" s="13">
        <f t="shared" si="2"/>
        <v>4127683.6908615306</v>
      </c>
      <c r="BE14" s="13">
        <v>192632.69327399999</v>
      </c>
      <c r="BF14" s="13">
        <v>5853576.7667793818</v>
      </c>
      <c r="BG14" s="13">
        <v>6046209.4600533815</v>
      </c>
      <c r="BH14" s="13">
        <v>9706601.2812998071</v>
      </c>
      <c r="BI14" s="13">
        <v>0</v>
      </c>
      <c r="BJ14" s="13">
        <v>9706601.2812998071</v>
      </c>
      <c r="BK14" s="13">
        <v>0</v>
      </c>
      <c r="BL14" s="16">
        <f t="shared" si="3"/>
        <v>19880494.432214718</v>
      </c>
      <c r="BM14" s="17"/>
      <c r="BN14" s="17"/>
    </row>
    <row r="15" spans="1:66" s="11" customFormat="1" ht="15" customHeight="1">
      <c r="A15" s="12">
        <f t="shared" si="0"/>
        <v>3208639.2680120696</v>
      </c>
      <c r="B15" s="13">
        <v>1587899.5052750562</v>
      </c>
      <c r="C15" s="13">
        <v>354000</v>
      </c>
      <c r="D15" s="13">
        <f t="shared" si="1"/>
        <v>1941899.5052750562</v>
      </c>
      <c r="E15" s="13">
        <v>1266739.7627370134</v>
      </c>
      <c r="F15" s="14">
        <v>7</v>
      </c>
      <c r="G15" s="15" t="s">
        <v>18</v>
      </c>
      <c r="H15" s="13">
        <v>430.29095079100489</v>
      </c>
      <c r="I15" s="13">
        <v>0</v>
      </c>
      <c r="J15" s="13">
        <v>0</v>
      </c>
      <c r="K15" s="13">
        <v>0</v>
      </c>
      <c r="L15" s="13">
        <v>0</v>
      </c>
      <c r="M15" s="13">
        <v>4282.9361129858762</v>
      </c>
      <c r="N15" s="13">
        <v>163711.80874406968</v>
      </c>
      <c r="O15" s="13">
        <v>546113.38600003382</v>
      </c>
      <c r="P15" s="13">
        <v>72609.666314356873</v>
      </c>
      <c r="Q15" s="13">
        <v>1501.8297420365291</v>
      </c>
      <c r="R15" s="13">
        <v>2349.8864057740725</v>
      </c>
      <c r="S15" s="13">
        <v>11851.651176867395</v>
      </c>
      <c r="T15" s="13">
        <v>0</v>
      </c>
      <c r="U15" s="13">
        <v>5986.1077281630915</v>
      </c>
      <c r="V15" s="13">
        <v>965.02483291201133</v>
      </c>
      <c r="W15" s="13">
        <v>373.13080490309056</v>
      </c>
      <c r="X15" s="13">
        <v>0</v>
      </c>
      <c r="Y15" s="13">
        <v>22948.288279298966</v>
      </c>
      <c r="Z15" s="13">
        <v>0</v>
      </c>
      <c r="AA15" s="13">
        <v>219.65117238279061</v>
      </c>
      <c r="AB15" s="13">
        <v>1261.0699606198677</v>
      </c>
      <c r="AC15" s="13">
        <v>0</v>
      </c>
      <c r="AD15" s="13">
        <v>6573.4914422719685</v>
      </c>
      <c r="AE15" s="13">
        <v>18276.074700925274</v>
      </c>
      <c r="AF15" s="13">
        <v>1772.54825587234</v>
      </c>
      <c r="AG15" s="13">
        <v>110776.48666460911</v>
      </c>
      <c r="AH15" s="13">
        <v>0</v>
      </c>
      <c r="AI15" s="13">
        <v>0</v>
      </c>
      <c r="AJ15" s="13">
        <v>0</v>
      </c>
      <c r="AK15" s="13">
        <v>0</v>
      </c>
      <c r="AL15" s="13">
        <v>20659.508757316296</v>
      </c>
      <c r="AM15" s="13">
        <v>0</v>
      </c>
      <c r="AN15" s="13">
        <v>0</v>
      </c>
      <c r="AO15" s="13">
        <v>5901.592792522667</v>
      </c>
      <c r="AP15" s="13">
        <v>118342.33004280833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49518.123962288555</v>
      </c>
      <c r="AY15" s="13">
        <v>0</v>
      </c>
      <c r="AZ15" s="13">
        <v>0</v>
      </c>
      <c r="BA15" s="13">
        <v>99600.263616809418</v>
      </c>
      <c r="BB15" s="13">
        <v>5731.1073044610212</v>
      </c>
      <c r="BC15" s="13">
        <v>0</v>
      </c>
      <c r="BD15" s="13">
        <f t="shared" si="2"/>
        <v>1271756.25576508</v>
      </c>
      <c r="BE15" s="13">
        <v>403718.89</v>
      </c>
      <c r="BF15" s="13">
        <v>1237516.7756434535</v>
      </c>
      <c r="BG15" s="13">
        <v>1641235.6656434536</v>
      </c>
      <c r="BH15" s="13">
        <v>295647.34660353599</v>
      </c>
      <c r="BI15" s="13">
        <v>0</v>
      </c>
      <c r="BJ15" s="13">
        <v>295647.34660353599</v>
      </c>
      <c r="BK15" s="13">
        <v>0</v>
      </c>
      <c r="BL15" s="16">
        <f t="shared" si="3"/>
        <v>3208639.2680120696</v>
      </c>
      <c r="BM15" s="17"/>
      <c r="BN15" s="17"/>
    </row>
    <row r="16" spans="1:66" s="11" customFormat="1" ht="15" customHeight="1">
      <c r="A16" s="12">
        <f t="shared" si="0"/>
        <v>5129618.250579047</v>
      </c>
      <c r="B16" s="13">
        <v>1435284.3779091127</v>
      </c>
      <c r="C16" s="13">
        <v>734793.96661193902</v>
      </c>
      <c r="D16" s="13">
        <f t="shared" si="1"/>
        <v>2170078.3445210517</v>
      </c>
      <c r="E16" s="13">
        <v>2959539.9060579953</v>
      </c>
      <c r="F16" s="14">
        <v>8</v>
      </c>
      <c r="G16" s="15" t="s">
        <v>19</v>
      </c>
      <c r="H16" s="13">
        <v>16.793046268031453</v>
      </c>
      <c r="I16" s="13">
        <v>0</v>
      </c>
      <c r="J16" s="13">
        <v>0</v>
      </c>
      <c r="K16" s="13">
        <v>0</v>
      </c>
      <c r="L16" s="13">
        <v>909.78627101079098</v>
      </c>
      <c r="M16" s="13">
        <v>99092.965184149871</v>
      </c>
      <c r="N16" s="13">
        <v>5163</v>
      </c>
      <c r="O16" s="13">
        <v>205429.47300201532</v>
      </c>
      <c r="P16" s="13">
        <v>0</v>
      </c>
      <c r="Q16" s="13">
        <v>1228.0657300081352</v>
      </c>
      <c r="R16" s="13">
        <v>1379.2371995192973</v>
      </c>
      <c r="S16" s="13">
        <v>0</v>
      </c>
      <c r="T16" s="13">
        <v>263.14651636752433</v>
      </c>
      <c r="U16" s="13">
        <v>726.46427623947875</v>
      </c>
      <c r="V16" s="13">
        <v>1013.22271027543</v>
      </c>
      <c r="W16" s="13">
        <v>84.362761245816245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579.20960664140705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82005.536462789532</v>
      </c>
      <c r="AO16" s="13">
        <v>5501.340509410159</v>
      </c>
      <c r="AP16" s="13">
        <v>61195.414430343961</v>
      </c>
      <c r="AQ16" s="13">
        <v>3060.6880914164908</v>
      </c>
      <c r="AR16" s="13">
        <v>1042.7129519128196</v>
      </c>
      <c r="AS16" s="13">
        <v>8884.5669928434672</v>
      </c>
      <c r="AT16" s="13">
        <v>24029.964161026299</v>
      </c>
      <c r="AU16" s="13">
        <v>8418.7753507088219</v>
      </c>
      <c r="AV16" s="13">
        <v>0</v>
      </c>
      <c r="AW16" s="13">
        <v>135709.03001047263</v>
      </c>
      <c r="AX16" s="13">
        <v>131970.72852968157</v>
      </c>
      <c r="AY16" s="13">
        <v>3041.9439048789909</v>
      </c>
      <c r="AZ16" s="13">
        <v>2551.8200086620686</v>
      </c>
      <c r="BA16" s="13">
        <v>84664.409439371753</v>
      </c>
      <c r="BB16" s="13">
        <v>62741.625423248952</v>
      </c>
      <c r="BC16" s="13">
        <v>0</v>
      </c>
      <c r="BD16" s="13">
        <f t="shared" si="2"/>
        <v>930704.28257050854</v>
      </c>
      <c r="BE16" s="13">
        <v>199721.652</v>
      </c>
      <c r="BF16" s="13">
        <v>1225645.3963490452</v>
      </c>
      <c r="BG16" s="13">
        <v>1425367.0483490452</v>
      </c>
      <c r="BH16" s="13">
        <v>2773546.919659493</v>
      </c>
      <c r="BI16" s="13">
        <v>0</v>
      </c>
      <c r="BJ16" s="13">
        <v>2773546.919659493</v>
      </c>
      <c r="BK16" s="13">
        <v>0</v>
      </c>
      <c r="BL16" s="16">
        <f t="shared" si="3"/>
        <v>5129618.250579047</v>
      </c>
      <c r="BM16" s="17"/>
      <c r="BN16" s="17"/>
    </row>
    <row r="17" spans="1:66" s="11" customFormat="1" ht="15" customHeight="1">
      <c r="A17" s="12">
        <f t="shared" si="0"/>
        <v>2083559.7138966736</v>
      </c>
      <c r="B17" s="13">
        <v>522647.74615772278</v>
      </c>
      <c r="C17" s="13">
        <v>315000</v>
      </c>
      <c r="D17" s="13">
        <f t="shared" si="1"/>
        <v>837647.74615772278</v>
      </c>
      <c r="E17" s="13">
        <v>1245911.9677389509</v>
      </c>
      <c r="F17" s="14">
        <v>9</v>
      </c>
      <c r="G17" s="15" t="s">
        <v>20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755.48183937946249</v>
      </c>
      <c r="N17" s="13">
        <v>0</v>
      </c>
      <c r="O17" s="13">
        <v>21698.329157096847</v>
      </c>
      <c r="P17" s="13">
        <v>130729.99919581771</v>
      </c>
      <c r="Q17" s="13">
        <v>1413.5572547461102</v>
      </c>
      <c r="R17" s="13">
        <v>0</v>
      </c>
      <c r="S17" s="13">
        <v>1309.3957874632399</v>
      </c>
      <c r="T17" s="13">
        <v>0</v>
      </c>
      <c r="U17" s="13">
        <v>1049.028128504154</v>
      </c>
      <c r="V17" s="13">
        <v>761.14204725957995</v>
      </c>
      <c r="W17" s="13">
        <v>0</v>
      </c>
      <c r="X17" s="13">
        <v>0</v>
      </c>
      <c r="Y17" s="13">
        <v>1851.1965157421157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2738.2136191797126</v>
      </c>
      <c r="AF17" s="13">
        <v>0</v>
      </c>
      <c r="AG17" s="13">
        <v>27351.614146285261</v>
      </c>
      <c r="AH17" s="13">
        <v>0</v>
      </c>
      <c r="AI17" s="13">
        <v>0</v>
      </c>
      <c r="AJ17" s="13">
        <v>0</v>
      </c>
      <c r="AK17" s="13">
        <v>-0.29361788277873191</v>
      </c>
      <c r="AL17" s="13">
        <v>0</v>
      </c>
      <c r="AM17" s="13">
        <v>0</v>
      </c>
      <c r="AN17" s="13">
        <v>0</v>
      </c>
      <c r="AO17" s="13">
        <v>869.9792205593551</v>
      </c>
      <c r="AP17" s="13">
        <v>0</v>
      </c>
      <c r="AQ17" s="13">
        <v>832.01779817531883</v>
      </c>
      <c r="AR17" s="13">
        <v>1179.8247730460885</v>
      </c>
      <c r="AS17" s="13">
        <v>0</v>
      </c>
      <c r="AT17" s="13">
        <v>0</v>
      </c>
      <c r="AU17" s="13">
        <v>0</v>
      </c>
      <c r="AV17" s="13">
        <v>0</v>
      </c>
      <c r="AW17" s="13">
        <v>571.83417858956864</v>
      </c>
      <c r="AX17" s="13">
        <v>70965.267603445653</v>
      </c>
      <c r="AY17" s="13">
        <v>0</v>
      </c>
      <c r="AZ17" s="13">
        <v>-0.45966058292364004</v>
      </c>
      <c r="BA17" s="13">
        <v>0</v>
      </c>
      <c r="BB17" s="13">
        <v>19146.365388002945</v>
      </c>
      <c r="BC17" s="13">
        <v>0</v>
      </c>
      <c r="BD17" s="13">
        <f t="shared" si="2"/>
        <v>283222.49337482738</v>
      </c>
      <c r="BE17" s="13">
        <v>87.056562</v>
      </c>
      <c r="BF17" s="13">
        <v>740699.88137113722</v>
      </c>
      <c r="BG17" s="13">
        <v>740786.93793313717</v>
      </c>
      <c r="BH17" s="13">
        <v>1059550.2825887091</v>
      </c>
      <c r="BI17" s="13">
        <v>0</v>
      </c>
      <c r="BJ17" s="13">
        <v>1059550.2825887091</v>
      </c>
      <c r="BK17" s="13">
        <v>0</v>
      </c>
      <c r="BL17" s="16">
        <f t="shared" si="3"/>
        <v>2083559.7138966736</v>
      </c>
      <c r="BM17" s="17"/>
      <c r="BN17" s="17"/>
    </row>
    <row r="18" spans="1:66" s="11" customFormat="1" ht="15" customHeight="1">
      <c r="A18" s="12">
        <f t="shared" si="0"/>
        <v>584129.54513690458</v>
      </c>
      <c r="B18" s="13">
        <v>175907.19449893627</v>
      </c>
      <c r="C18" s="13">
        <v>184153.30749643201</v>
      </c>
      <c r="D18" s="13">
        <f t="shared" si="1"/>
        <v>360060.50199536828</v>
      </c>
      <c r="E18" s="13">
        <v>224069.0431415363</v>
      </c>
      <c r="F18" s="14">
        <v>10</v>
      </c>
      <c r="G18" s="15" t="s">
        <v>21</v>
      </c>
      <c r="H18" s="13">
        <v>113.90416097164383</v>
      </c>
      <c r="I18" s="13">
        <v>0</v>
      </c>
      <c r="J18" s="13">
        <v>0</v>
      </c>
      <c r="K18" s="13">
        <v>0</v>
      </c>
      <c r="L18" s="13">
        <v>0</v>
      </c>
      <c r="M18" s="13">
        <v>1830.8864147272982</v>
      </c>
      <c r="N18" s="13">
        <v>82.53566305089376</v>
      </c>
      <c r="O18" s="13">
        <v>138.33855024791634</v>
      </c>
      <c r="P18" s="13">
        <v>0</v>
      </c>
      <c r="Q18" s="13">
        <v>13104.223618560751</v>
      </c>
      <c r="R18" s="13">
        <v>86.717251883166924</v>
      </c>
      <c r="S18" s="13">
        <v>986.93115274946263</v>
      </c>
      <c r="T18" s="13">
        <v>0</v>
      </c>
      <c r="U18" s="13">
        <v>370.95149410731284</v>
      </c>
      <c r="V18" s="13">
        <v>0</v>
      </c>
      <c r="W18" s="13">
        <v>1454.4473915706578</v>
      </c>
      <c r="X18" s="13">
        <v>369.3075906046289</v>
      </c>
      <c r="Y18" s="13">
        <v>2850.8523482173355</v>
      </c>
      <c r="Z18" s="13">
        <v>188.78028215943459</v>
      </c>
      <c r="AA18" s="13">
        <v>533.47524909743765</v>
      </c>
      <c r="AB18" s="13">
        <v>5517.8730366442014</v>
      </c>
      <c r="AC18" s="13">
        <v>0</v>
      </c>
      <c r="AD18" s="13">
        <v>840.27904743118131</v>
      </c>
      <c r="AE18" s="13">
        <v>757.12046982162497</v>
      </c>
      <c r="AF18" s="13">
        <v>0</v>
      </c>
      <c r="AG18" s="13">
        <v>154277.56851670882</v>
      </c>
      <c r="AH18" s="13">
        <v>0</v>
      </c>
      <c r="AI18" s="13">
        <v>0</v>
      </c>
      <c r="AJ18" s="13">
        <v>0</v>
      </c>
      <c r="AK18" s="13">
        <v>0</v>
      </c>
      <c r="AL18" s="13">
        <v>314922.53257784969</v>
      </c>
      <c r="AM18" s="13">
        <v>12307.37289155048</v>
      </c>
      <c r="AN18" s="13">
        <v>24721.491227074792</v>
      </c>
      <c r="AO18" s="13">
        <v>1085.9249912839252</v>
      </c>
      <c r="AP18" s="13">
        <v>1316.7725251754371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1707.6669951815272</v>
      </c>
      <c r="AY18" s="13">
        <v>5112.9448969484374</v>
      </c>
      <c r="AZ18" s="13">
        <v>0</v>
      </c>
      <c r="BA18" s="13">
        <v>0</v>
      </c>
      <c r="BB18" s="13">
        <v>0</v>
      </c>
      <c r="BC18" s="13">
        <v>0</v>
      </c>
      <c r="BD18" s="13">
        <f t="shared" si="2"/>
        <v>544678.89834361803</v>
      </c>
      <c r="BE18" s="13">
        <v>342.21</v>
      </c>
      <c r="BF18" s="13">
        <v>20114.516363654402</v>
      </c>
      <c r="BG18" s="13">
        <v>20456.726363654401</v>
      </c>
      <c r="BH18" s="13">
        <v>18993.920429632159</v>
      </c>
      <c r="BI18" s="13">
        <v>0</v>
      </c>
      <c r="BJ18" s="13">
        <v>18993.920429632159</v>
      </c>
      <c r="BK18" s="13">
        <v>0</v>
      </c>
      <c r="BL18" s="16">
        <f t="shared" si="3"/>
        <v>584129.54513690458</v>
      </c>
      <c r="BM18" s="17"/>
      <c r="BN18" s="17"/>
    </row>
    <row r="19" spans="1:66" s="11" customFormat="1" ht="15" customHeight="1">
      <c r="A19" s="12">
        <f t="shared" si="0"/>
        <v>3082054.3444160502</v>
      </c>
      <c r="B19" s="13">
        <v>494040.24531821028</v>
      </c>
      <c r="C19" s="13">
        <v>1578219.45259765</v>
      </c>
      <c r="D19" s="13">
        <f t="shared" si="1"/>
        <v>2072259.6979158602</v>
      </c>
      <c r="E19" s="13">
        <v>1009794.6465001899</v>
      </c>
      <c r="F19" s="14">
        <v>11</v>
      </c>
      <c r="G19" s="15" t="s">
        <v>22</v>
      </c>
      <c r="H19" s="13">
        <v>110.74368094776941</v>
      </c>
      <c r="I19" s="13">
        <v>0</v>
      </c>
      <c r="J19" s="13">
        <v>0</v>
      </c>
      <c r="K19" s="13">
        <v>0</v>
      </c>
      <c r="L19" s="13">
        <v>254.88881302023447</v>
      </c>
      <c r="M19" s="13">
        <v>264982.34250045446</v>
      </c>
      <c r="N19" s="13">
        <v>13526.225406500893</v>
      </c>
      <c r="O19" s="13">
        <v>14450.929869247668</v>
      </c>
      <c r="P19" s="13">
        <v>15656.602319831331</v>
      </c>
      <c r="Q19" s="13">
        <v>2045.90683153998</v>
      </c>
      <c r="R19" s="13">
        <v>187708.03744562468</v>
      </c>
      <c r="S19" s="13">
        <v>485587.02090241399</v>
      </c>
      <c r="T19" s="13">
        <v>3055.087598096241</v>
      </c>
      <c r="U19" s="13">
        <v>78526.862164603881</v>
      </c>
      <c r="V19" s="13">
        <v>32488.795297461293</v>
      </c>
      <c r="W19" s="13">
        <v>15247.684484907761</v>
      </c>
      <c r="X19" s="13">
        <v>750.71022016975792</v>
      </c>
      <c r="Y19" s="13">
        <v>12150.123471436033</v>
      </c>
      <c r="Z19" s="13">
        <v>10833.518942139697</v>
      </c>
      <c r="AA19" s="13">
        <v>1081.9335533016297</v>
      </c>
      <c r="AB19" s="13">
        <v>11423.486711704198</v>
      </c>
      <c r="AC19" s="13">
        <v>1380.7607346604339</v>
      </c>
      <c r="AD19" s="13">
        <v>1606.3035602927368</v>
      </c>
      <c r="AE19" s="13">
        <v>2745.7169252600884</v>
      </c>
      <c r="AF19" s="13">
        <v>401.24199864088774</v>
      </c>
      <c r="AG19" s="13">
        <v>45883.220649075374</v>
      </c>
      <c r="AH19" s="13">
        <v>0</v>
      </c>
      <c r="AI19" s="13">
        <v>386.44751729875401</v>
      </c>
      <c r="AJ19" s="13">
        <v>539.73106758907738</v>
      </c>
      <c r="AK19" s="13">
        <v>443.2340593914318</v>
      </c>
      <c r="AL19" s="13">
        <v>897.04158214260019</v>
      </c>
      <c r="AM19" s="13">
        <v>202.54382373776093</v>
      </c>
      <c r="AN19" s="13">
        <v>95405.887390085554</v>
      </c>
      <c r="AO19" s="13">
        <v>6397.3524308705719</v>
      </c>
      <c r="AP19" s="13">
        <v>34637.711391595745</v>
      </c>
      <c r="AQ19" s="13">
        <v>1192.1570824202586</v>
      </c>
      <c r="AR19" s="13">
        <v>6907.9281559300607</v>
      </c>
      <c r="AS19" s="13">
        <v>15653.198740111022</v>
      </c>
      <c r="AT19" s="13">
        <v>53413.215365011783</v>
      </c>
      <c r="AU19" s="13">
        <v>154680.89841028641</v>
      </c>
      <c r="AV19" s="13">
        <v>19603.446014403646</v>
      </c>
      <c r="AW19" s="13">
        <v>108566.24164310744</v>
      </c>
      <c r="AX19" s="13">
        <v>131394.15271846496</v>
      </c>
      <c r="AY19" s="13">
        <v>22240.965524258918</v>
      </c>
      <c r="AZ19" s="13">
        <v>3921.0271644267727</v>
      </c>
      <c r="BA19" s="13">
        <v>71867.44394893579</v>
      </c>
      <c r="BB19" s="13">
        <v>8911.5872299260682</v>
      </c>
      <c r="BC19" s="13">
        <v>0</v>
      </c>
      <c r="BD19" s="13">
        <f t="shared" si="2"/>
        <v>1939160.3553413257</v>
      </c>
      <c r="BE19" s="13">
        <v>57667.595999999998</v>
      </c>
      <c r="BF19" s="13">
        <v>737301.6039650602</v>
      </c>
      <c r="BG19" s="13">
        <v>794969.19996506022</v>
      </c>
      <c r="BH19" s="13">
        <v>347924.78910966415</v>
      </c>
      <c r="BI19" s="13">
        <v>0</v>
      </c>
      <c r="BJ19" s="13">
        <v>347924.78910966415</v>
      </c>
      <c r="BK19" s="13">
        <v>0</v>
      </c>
      <c r="BL19" s="16">
        <f t="shared" si="3"/>
        <v>3082054.3444160502</v>
      </c>
      <c r="BM19" s="17"/>
      <c r="BN19" s="17"/>
    </row>
    <row r="20" spans="1:66" s="11" customFormat="1" ht="15" customHeight="1">
      <c r="A20" s="12">
        <f t="shared" si="0"/>
        <v>2490726.720521885</v>
      </c>
      <c r="B20" s="13">
        <v>184739.0796360113</v>
      </c>
      <c r="C20" s="13">
        <v>89410.625464232595</v>
      </c>
      <c r="D20" s="13">
        <f t="shared" si="1"/>
        <v>274149.70510024391</v>
      </c>
      <c r="E20" s="13">
        <v>2216577.0154216411</v>
      </c>
      <c r="F20" s="14">
        <v>12</v>
      </c>
      <c r="G20" s="15" t="s">
        <v>23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64860.670357060422</v>
      </c>
      <c r="N20" s="13">
        <v>0</v>
      </c>
      <c r="O20" s="13">
        <v>1971.3894599501073</v>
      </c>
      <c r="P20" s="13">
        <v>687.8350872112685</v>
      </c>
      <c r="Q20" s="13">
        <v>206.04424858770719</v>
      </c>
      <c r="R20" s="13">
        <v>8193.0063578195695</v>
      </c>
      <c r="S20" s="13">
        <v>72280.320662353595</v>
      </c>
      <c r="T20" s="13">
        <v>653.6510929734103</v>
      </c>
      <c r="U20" s="13">
        <v>39524.158512309317</v>
      </c>
      <c r="V20" s="13">
        <v>0</v>
      </c>
      <c r="W20" s="13">
        <v>1525.5454380229633</v>
      </c>
      <c r="X20" s="13">
        <v>501.63900744098902</v>
      </c>
      <c r="Y20" s="13">
        <v>2252.2632460001769</v>
      </c>
      <c r="Z20" s="13">
        <v>0</v>
      </c>
      <c r="AA20" s="13">
        <v>515.7053924470473</v>
      </c>
      <c r="AB20" s="13">
        <v>0</v>
      </c>
      <c r="AC20" s="13">
        <v>362.61317873723436</v>
      </c>
      <c r="AD20" s="13">
        <v>0</v>
      </c>
      <c r="AE20" s="13">
        <v>7513.5556888780993</v>
      </c>
      <c r="AF20" s="13">
        <v>0</v>
      </c>
      <c r="AG20" s="13">
        <v>1486.3476241175435</v>
      </c>
      <c r="AH20" s="13">
        <v>1917.5079100019871</v>
      </c>
      <c r="AI20" s="13">
        <v>347.96389756024746</v>
      </c>
      <c r="AJ20" s="13">
        <v>1577.3004205862553</v>
      </c>
      <c r="AK20" s="13">
        <v>555.91264518715229</v>
      </c>
      <c r="AL20" s="13">
        <v>223.62909870817251</v>
      </c>
      <c r="AM20" s="13">
        <v>239.68084915721928</v>
      </c>
      <c r="AN20" s="13">
        <v>391268.75168731646</v>
      </c>
      <c r="AO20" s="13">
        <v>23379.287700971752</v>
      </c>
      <c r="AP20" s="13">
        <v>4623.5334898607252</v>
      </c>
      <c r="AQ20" s="13">
        <v>588.02076974430508</v>
      </c>
      <c r="AR20" s="13">
        <v>3553.89928321957</v>
      </c>
      <c r="AS20" s="13">
        <v>10810.291324380507</v>
      </c>
      <c r="AT20" s="13">
        <v>128139.73586425294</v>
      </c>
      <c r="AU20" s="13">
        <v>85197.785023446631</v>
      </c>
      <c r="AV20" s="13">
        <v>14136.308986111941</v>
      </c>
      <c r="AW20" s="13">
        <v>121247.70032503025</v>
      </c>
      <c r="AX20" s="13">
        <v>73994.866392630749</v>
      </c>
      <c r="AY20" s="13">
        <v>22384.056911647884</v>
      </c>
      <c r="AZ20" s="13">
        <v>2441.4204792756077</v>
      </c>
      <c r="BA20" s="13">
        <v>31466.707987675589</v>
      </c>
      <c r="BB20" s="13">
        <v>61880.680644053093</v>
      </c>
      <c r="BC20" s="13">
        <v>0</v>
      </c>
      <c r="BD20" s="13">
        <f t="shared" si="2"/>
        <v>1182509.7870447284</v>
      </c>
      <c r="BE20" s="13">
        <v>176341.266</v>
      </c>
      <c r="BF20" s="13">
        <v>521420.55757297768</v>
      </c>
      <c r="BG20" s="13">
        <v>697761.82357297768</v>
      </c>
      <c r="BH20" s="13">
        <v>610455.10990417923</v>
      </c>
      <c r="BI20" s="13">
        <v>0</v>
      </c>
      <c r="BJ20" s="13">
        <v>610455.10990417923</v>
      </c>
      <c r="BK20" s="13">
        <v>0</v>
      </c>
      <c r="BL20" s="16">
        <f t="shared" si="3"/>
        <v>2490726.720521885</v>
      </c>
      <c r="BM20" s="17"/>
      <c r="BN20" s="17"/>
    </row>
    <row r="21" spans="1:66" s="11" customFormat="1" ht="15" customHeight="1">
      <c r="A21" s="12">
        <f t="shared" si="0"/>
        <v>9495485.1268830262</v>
      </c>
      <c r="B21" s="13">
        <v>1387462.8238852499</v>
      </c>
      <c r="C21" s="13">
        <v>3971139.7798924102</v>
      </c>
      <c r="D21" s="13">
        <f t="shared" si="1"/>
        <v>5358602.6037776601</v>
      </c>
      <c r="E21" s="13">
        <v>4136882.5231053662</v>
      </c>
      <c r="F21" s="14">
        <v>13</v>
      </c>
      <c r="G21" s="15" t="s">
        <v>64</v>
      </c>
      <c r="H21" s="13">
        <v>697.49233901237051</v>
      </c>
      <c r="I21" s="13">
        <v>0</v>
      </c>
      <c r="J21" s="13">
        <v>0</v>
      </c>
      <c r="K21" s="13">
        <v>0</v>
      </c>
      <c r="L21" s="13">
        <v>14663.12344149514</v>
      </c>
      <c r="M21" s="13">
        <v>94659.556757554805</v>
      </c>
      <c r="N21" s="13">
        <v>15905.243801072176</v>
      </c>
      <c r="O21" s="13">
        <v>16852.33400141598</v>
      </c>
      <c r="P21" s="13">
        <v>4078.5408362917142</v>
      </c>
      <c r="Q21" s="13">
        <v>291.58205578563775</v>
      </c>
      <c r="R21" s="13">
        <v>6602.6198946769218</v>
      </c>
      <c r="S21" s="13">
        <v>22659.903489359909</v>
      </c>
      <c r="T21" s="13">
        <v>2385146.9374727025</v>
      </c>
      <c r="U21" s="13">
        <v>106518.8529650111</v>
      </c>
      <c r="V21" s="13">
        <v>11745.467590790762</v>
      </c>
      <c r="W21" s="13">
        <v>35901.016347981255</v>
      </c>
      <c r="X21" s="13">
        <v>2587.0845972821676</v>
      </c>
      <c r="Y21" s="13">
        <v>4115.0866123997139</v>
      </c>
      <c r="Z21" s="13">
        <v>818.26674135432449</v>
      </c>
      <c r="AA21" s="13">
        <v>1641.7799572568624</v>
      </c>
      <c r="AB21" s="13">
        <v>155.93867205034746</v>
      </c>
      <c r="AC21" s="13">
        <v>515.85390713957031</v>
      </c>
      <c r="AD21" s="13">
        <v>0</v>
      </c>
      <c r="AE21" s="13">
        <v>12727.210814185966</v>
      </c>
      <c r="AF21" s="13">
        <v>688.78821553993453</v>
      </c>
      <c r="AG21" s="13">
        <v>89334.534421516408</v>
      </c>
      <c r="AH21" s="13">
        <v>1228.9881080220016</v>
      </c>
      <c r="AI21" s="13">
        <v>1908.4520910219462</v>
      </c>
      <c r="AJ21" s="13">
        <v>440.17503303476337</v>
      </c>
      <c r="AK21" s="13">
        <v>10218.272523746144</v>
      </c>
      <c r="AL21" s="13">
        <v>24491.282085744177</v>
      </c>
      <c r="AM21" s="13">
        <v>24571.709754787702</v>
      </c>
      <c r="AN21" s="13">
        <v>626160.00105017924</v>
      </c>
      <c r="AO21" s="13">
        <v>18411.892603823839</v>
      </c>
      <c r="AP21" s="13">
        <v>23643.742770754176</v>
      </c>
      <c r="AQ21" s="13">
        <v>2317674.8281791084</v>
      </c>
      <c r="AR21" s="13">
        <v>636782.83187662007</v>
      </c>
      <c r="AS21" s="13">
        <v>87544.012355578554</v>
      </c>
      <c r="AT21" s="13">
        <v>80898.152476712712</v>
      </c>
      <c r="AU21" s="13">
        <v>1235.8522487264022</v>
      </c>
      <c r="AV21" s="13">
        <v>5624.7006513073902</v>
      </c>
      <c r="AW21" s="13">
        <v>171034.86985975385</v>
      </c>
      <c r="AX21" s="13">
        <v>166531.2688389933</v>
      </c>
      <c r="AY21" s="13">
        <v>2323.048246929</v>
      </c>
      <c r="AZ21" s="13">
        <v>916.21634398954166</v>
      </c>
      <c r="BA21" s="13">
        <v>25428.425237884745</v>
      </c>
      <c r="BB21" s="13">
        <v>4542.5032077843007</v>
      </c>
      <c r="BC21" s="13">
        <v>0</v>
      </c>
      <c r="BD21" s="13">
        <f t="shared" si="2"/>
        <v>7059918.4404763794</v>
      </c>
      <c r="BE21" s="13">
        <v>26665.03122916256</v>
      </c>
      <c r="BF21" s="13">
        <v>218249.19490976879</v>
      </c>
      <c r="BG21" s="13">
        <v>244914.22613893135</v>
      </c>
      <c r="BH21" s="13">
        <v>2190652.4602677221</v>
      </c>
      <c r="BI21" s="13">
        <v>0</v>
      </c>
      <c r="BJ21" s="13">
        <v>2190652.4602677221</v>
      </c>
      <c r="BK21" s="13">
        <v>0</v>
      </c>
      <c r="BL21" s="16">
        <f t="shared" si="3"/>
        <v>9495485.1268830318</v>
      </c>
      <c r="BM21" s="17"/>
      <c r="BN21" s="17"/>
    </row>
    <row r="22" spans="1:66" s="11" customFormat="1" ht="15" customHeight="1">
      <c r="A22" s="12">
        <f t="shared" si="0"/>
        <v>14528923.954621611</v>
      </c>
      <c r="B22" s="13">
        <v>7332027.1174086556</v>
      </c>
      <c r="C22" s="13">
        <v>470292.67786100099</v>
      </c>
      <c r="D22" s="13">
        <f t="shared" si="1"/>
        <v>7802319.7952696569</v>
      </c>
      <c r="E22" s="13">
        <v>6726604.1593519542</v>
      </c>
      <c r="F22" s="14">
        <v>14</v>
      </c>
      <c r="G22" s="19" t="s">
        <v>24</v>
      </c>
      <c r="H22" s="13">
        <v>5930.2050150437235</v>
      </c>
      <c r="I22" s="13">
        <v>152.15843709847314</v>
      </c>
      <c r="J22" s="13">
        <v>0</v>
      </c>
      <c r="K22" s="13">
        <v>0</v>
      </c>
      <c r="L22" s="13">
        <v>7562.1165222006339</v>
      </c>
      <c r="M22" s="13">
        <v>525896.19209114369</v>
      </c>
      <c r="N22" s="13">
        <v>239083.46837896452</v>
      </c>
      <c r="O22" s="13">
        <v>36781.659642101797</v>
      </c>
      <c r="P22" s="13">
        <v>102803.78446214725</v>
      </c>
      <c r="Q22" s="13">
        <v>6509.253930107312</v>
      </c>
      <c r="R22" s="13">
        <v>47141.717484505403</v>
      </c>
      <c r="S22" s="13">
        <v>93892.091440169825</v>
      </c>
      <c r="T22" s="13">
        <v>340097.90860053973</v>
      </c>
      <c r="U22" s="13">
        <v>1295434.8384544824</v>
      </c>
      <c r="V22" s="13">
        <v>1038955.6105376543</v>
      </c>
      <c r="W22" s="13">
        <v>56806.616736430893</v>
      </c>
      <c r="X22" s="13">
        <v>1905.0654701910998</v>
      </c>
      <c r="Y22" s="13">
        <v>80882.97796666059</v>
      </c>
      <c r="Z22" s="13">
        <v>32812.925634891842</v>
      </c>
      <c r="AA22" s="13">
        <v>4717.273089655042</v>
      </c>
      <c r="AB22" s="13">
        <v>30472.862085072211</v>
      </c>
      <c r="AC22" s="13">
        <v>3922.0455179498395</v>
      </c>
      <c r="AD22" s="13">
        <v>11018.004580278122</v>
      </c>
      <c r="AE22" s="13">
        <v>48392.650353775331</v>
      </c>
      <c r="AF22" s="13">
        <v>7042.364282278676</v>
      </c>
      <c r="AG22" s="13">
        <v>53917.719990928927</v>
      </c>
      <c r="AH22" s="13">
        <v>1410.1138702694052</v>
      </c>
      <c r="AI22" s="13">
        <v>8768.6795409822062</v>
      </c>
      <c r="AJ22" s="13">
        <v>9669.3278956573522</v>
      </c>
      <c r="AK22" s="13">
        <v>4911.5598088754032</v>
      </c>
      <c r="AL22" s="13">
        <v>223970.70028788355</v>
      </c>
      <c r="AM22" s="13">
        <v>13827.730511613468</v>
      </c>
      <c r="AN22" s="13">
        <v>11854.389491924001</v>
      </c>
      <c r="AO22" s="13">
        <v>94031.616682906053</v>
      </c>
      <c r="AP22" s="13">
        <v>12883.392740829713</v>
      </c>
      <c r="AQ22" s="13">
        <v>1474.6972957512853</v>
      </c>
      <c r="AR22" s="13">
        <v>5804.7008882981754</v>
      </c>
      <c r="AS22" s="13">
        <v>0</v>
      </c>
      <c r="AT22" s="13">
        <v>0</v>
      </c>
      <c r="AU22" s="13">
        <v>36278.818475344102</v>
      </c>
      <c r="AV22" s="13">
        <v>651.47750338870719</v>
      </c>
      <c r="AW22" s="13">
        <v>77558.934157490905</v>
      </c>
      <c r="AX22" s="13">
        <v>99877.756844238</v>
      </c>
      <c r="AY22" s="13">
        <v>37175.828348740491</v>
      </c>
      <c r="AZ22" s="13">
        <v>1587.7863736497341</v>
      </c>
      <c r="BA22" s="13">
        <v>1022366.8397491607</v>
      </c>
      <c r="BB22" s="13">
        <v>130886.3230083088</v>
      </c>
      <c r="BC22" s="13">
        <v>0</v>
      </c>
      <c r="BD22" s="13">
        <f t="shared" si="2"/>
        <v>5867122.1841795845</v>
      </c>
      <c r="BE22" s="13">
        <v>905602.32</v>
      </c>
      <c r="BF22" s="13">
        <v>5453609.6305735614</v>
      </c>
      <c r="BG22" s="13">
        <v>6359211.9505735617</v>
      </c>
      <c r="BH22" s="13">
        <v>2302589.819868464</v>
      </c>
      <c r="BI22" s="13">
        <v>0</v>
      </c>
      <c r="BJ22" s="13">
        <v>2302589.819868464</v>
      </c>
      <c r="BK22" s="13">
        <v>0</v>
      </c>
      <c r="BL22" s="16">
        <f t="shared" si="3"/>
        <v>14528923.954621609</v>
      </c>
      <c r="BM22" s="17"/>
      <c r="BN22" s="17"/>
    </row>
    <row r="23" spans="1:66" s="11" customFormat="1" ht="15" customHeight="1">
      <c r="A23" s="12">
        <f t="shared" si="0"/>
        <v>4589128.1053602444</v>
      </c>
      <c r="B23" s="13">
        <v>1494979.3435725637</v>
      </c>
      <c r="C23" s="13">
        <v>0</v>
      </c>
      <c r="D23" s="13">
        <f t="shared" si="1"/>
        <v>1494979.3435725637</v>
      </c>
      <c r="E23" s="13">
        <v>3094148.7617876809</v>
      </c>
      <c r="F23" s="14">
        <v>15</v>
      </c>
      <c r="G23" s="19" t="s">
        <v>25</v>
      </c>
      <c r="H23" s="13">
        <v>296.86708302870807</v>
      </c>
      <c r="I23" s="13">
        <v>0</v>
      </c>
      <c r="J23" s="13">
        <v>0</v>
      </c>
      <c r="K23" s="13">
        <v>0</v>
      </c>
      <c r="L23" s="13">
        <v>2455.118448395468</v>
      </c>
      <c r="M23" s="13">
        <v>513250.32427741931</v>
      </c>
      <c r="N23" s="13">
        <v>1133.7149715811465</v>
      </c>
      <c r="O23" s="13">
        <v>48113.365164065675</v>
      </c>
      <c r="P23" s="13">
        <v>16583.098516961269</v>
      </c>
      <c r="Q23" s="13">
        <v>2566.0880179106025</v>
      </c>
      <c r="R23" s="13">
        <v>21381.779321864396</v>
      </c>
      <c r="S23" s="13">
        <v>50493.500717846713</v>
      </c>
      <c r="T23" s="13">
        <v>9001.2191297163263</v>
      </c>
      <c r="U23" s="13">
        <v>188538.0810281868</v>
      </c>
      <c r="V23" s="13">
        <v>124113.33167509171</v>
      </c>
      <c r="W23" s="13">
        <v>9180.4063387767146</v>
      </c>
      <c r="X23" s="13">
        <v>1565.7404123638464</v>
      </c>
      <c r="Y23" s="13">
        <v>21645.759696081026</v>
      </c>
      <c r="Z23" s="13">
        <v>20331.081486710173</v>
      </c>
      <c r="AA23" s="13">
        <v>4978.0444686664378</v>
      </c>
      <c r="AB23" s="13">
        <v>16123.722658086672</v>
      </c>
      <c r="AC23" s="13">
        <v>5941.2634370084015</v>
      </c>
      <c r="AD23" s="13">
        <v>11400.148595000048</v>
      </c>
      <c r="AE23" s="13">
        <v>72848.200535437267</v>
      </c>
      <c r="AF23" s="13">
        <v>2411.2611737064112</v>
      </c>
      <c r="AG23" s="13">
        <v>38466.270105471427</v>
      </c>
      <c r="AH23" s="13">
        <v>12888.611871375388</v>
      </c>
      <c r="AI23" s="13">
        <v>0</v>
      </c>
      <c r="AJ23" s="13">
        <v>139.31750616695885</v>
      </c>
      <c r="AK23" s="13">
        <v>1609.9445314464551</v>
      </c>
      <c r="AL23" s="13">
        <v>292951.47248249117</v>
      </c>
      <c r="AM23" s="13">
        <v>59269.742338556913</v>
      </c>
      <c r="AN23" s="13">
        <v>296974.2950741325</v>
      </c>
      <c r="AO23" s="13">
        <v>18133.004417979191</v>
      </c>
      <c r="AP23" s="13">
        <v>4430.3761590683935</v>
      </c>
      <c r="AQ23" s="13">
        <v>273258.62699847791</v>
      </c>
      <c r="AR23" s="13">
        <v>83807.352601177394</v>
      </c>
      <c r="AS23" s="13">
        <v>0</v>
      </c>
      <c r="AT23" s="13">
        <v>0</v>
      </c>
      <c r="AU23" s="13">
        <v>4945.6077632393599</v>
      </c>
      <c r="AV23" s="13">
        <v>585.36523845871295</v>
      </c>
      <c r="AW23" s="13">
        <v>128007.46582788359</v>
      </c>
      <c r="AX23" s="13">
        <v>16439.066932697726</v>
      </c>
      <c r="AY23" s="13">
        <v>0</v>
      </c>
      <c r="AZ23" s="13">
        <v>25.184338806746752</v>
      </c>
      <c r="BA23" s="13">
        <v>4589.923736725118</v>
      </c>
      <c r="BB23" s="13">
        <v>99511.828952755604</v>
      </c>
      <c r="BC23" s="13">
        <v>0</v>
      </c>
      <c r="BD23" s="13">
        <f t="shared" si="2"/>
        <v>2480385.5740308161</v>
      </c>
      <c r="BE23" s="13">
        <v>384565.29200000002</v>
      </c>
      <c r="BF23" s="13">
        <v>1285406.4533028188</v>
      </c>
      <c r="BG23" s="13">
        <v>1669971.7453028187</v>
      </c>
      <c r="BH23" s="13">
        <v>438770.78602660901</v>
      </c>
      <c r="BI23" s="13">
        <v>0</v>
      </c>
      <c r="BJ23" s="13">
        <v>438770.78602660901</v>
      </c>
      <c r="BK23" s="13">
        <v>0</v>
      </c>
      <c r="BL23" s="16">
        <f t="shared" si="3"/>
        <v>4589128.1053602435</v>
      </c>
      <c r="BM23" s="17"/>
      <c r="BN23" s="17"/>
    </row>
    <row r="24" spans="1:66" s="11" customFormat="1" ht="15" customHeight="1">
      <c r="A24" s="12">
        <f t="shared" si="0"/>
        <v>5004048.2809559274</v>
      </c>
      <c r="B24" s="13">
        <v>453005.20210143435</v>
      </c>
      <c r="C24" s="13">
        <v>3228516.3084921902</v>
      </c>
      <c r="D24" s="13">
        <f t="shared" si="1"/>
        <v>3681521.5105936248</v>
      </c>
      <c r="E24" s="13">
        <v>1322526.7703623027</v>
      </c>
      <c r="F24" s="14">
        <v>16</v>
      </c>
      <c r="G24" s="19" t="s">
        <v>26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79564.190961841639</v>
      </c>
      <c r="N24" s="13">
        <v>452.15428506485682</v>
      </c>
      <c r="O24" s="13">
        <v>0</v>
      </c>
      <c r="P24" s="13">
        <v>0</v>
      </c>
      <c r="Q24" s="13">
        <v>3500.9779475407504</v>
      </c>
      <c r="R24" s="13">
        <v>-0.47955904599362498</v>
      </c>
      <c r="S24" s="13">
        <v>583.85801256057073</v>
      </c>
      <c r="T24" s="13">
        <v>178.10853233819182</v>
      </c>
      <c r="U24" s="13">
        <v>72941.155128787796</v>
      </c>
      <c r="V24" s="13">
        <v>0</v>
      </c>
      <c r="W24" s="13">
        <v>170959.33629208745</v>
      </c>
      <c r="X24" s="13">
        <v>315.90643235282096</v>
      </c>
      <c r="Y24" s="13">
        <v>24070.451199105788</v>
      </c>
      <c r="Z24" s="13">
        <v>10073.836866471345</v>
      </c>
      <c r="AA24" s="13">
        <v>1694.626525138701</v>
      </c>
      <c r="AB24" s="13">
        <v>12431.326923785902</v>
      </c>
      <c r="AC24" s="13">
        <v>882.07024919627634</v>
      </c>
      <c r="AD24" s="13">
        <v>8272.9869684664318</v>
      </c>
      <c r="AE24" s="13">
        <v>17504.725536330829</v>
      </c>
      <c r="AF24" s="13">
        <v>0</v>
      </c>
      <c r="AG24" s="13">
        <v>22043.088446916408</v>
      </c>
      <c r="AH24" s="13">
        <v>0</v>
      </c>
      <c r="AI24" s="13">
        <v>0</v>
      </c>
      <c r="AJ24" s="13">
        <v>1052.424792519894</v>
      </c>
      <c r="AK24" s="13">
        <v>1150.5497038987928</v>
      </c>
      <c r="AL24" s="13">
        <v>1660771.0001908275</v>
      </c>
      <c r="AM24" s="13">
        <v>286142.44071253599</v>
      </c>
      <c r="AN24" s="13">
        <v>0</v>
      </c>
      <c r="AO24" s="13">
        <v>47009.49254475355</v>
      </c>
      <c r="AP24" s="13">
        <v>21326.970794985493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12898.22053414031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f t="shared" si="2"/>
        <v>2455819.4200226008</v>
      </c>
      <c r="BE24" s="13">
        <v>85352.535000000003</v>
      </c>
      <c r="BF24" s="13">
        <v>2410508.5192438839</v>
      </c>
      <c r="BG24" s="13">
        <v>2495861.054243884</v>
      </c>
      <c r="BH24" s="13">
        <v>52367.806689442761</v>
      </c>
      <c r="BI24" s="13">
        <v>0</v>
      </c>
      <c r="BJ24" s="13">
        <v>52367.806689442761</v>
      </c>
      <c r="BK24" s="13">
        <v>0</v>
      </c>
      <c r="BL24" s="16">
        <f t="shared" si="3"/>
        <v>5004048.2809559274</v>
      </c>
      <c r="BM24" s="17"/>
      <c r="BN24" s="17"/>
    </row>
    <row r="25" spans="1:66" s="11" customFormat="1" ht="15" customHeight="1">
      <c r="A25" s="12">
        <f t="shared" si="0"/>
        <v>2899824.7885855115</v>
      </c>
      <c r="B25" s="13">
        <v>1577684.0365934661</v>
      </c>
      <c r="C25" s="13">
        <v>547300.03425309004</v>
      </c>
      <c r="D25" s="13">
        <f t="shared" si="1"/>
        <v>2124984.0708465562</v>
      </c>
      <c r="E25" s="13">
        <v>774840.71773895528</v>
      </c>
      <c r="F25" s="14">
        <v>17</v>
      </c>
      <c r="G25" s="19" t="s">
        <v>65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9111.8723731840946</v>
      </c>
      <c r="X25" s="13">
        <v>149260.9544753542</v>
      </c>
      <c r="Y25" s="13">
        <v>584236.23914379836</v>
      </c>
      <c r="Z25" s="13">
        <v>40065.768983517512</v>
      </c>
      <c r="AA25" s="13">
        <v>8165.2612126050881</v>
      </c>
      <c r="AB25" s="13">
        <v>38857.402339077962</v>
      </c>
      <c r="AC25" s="13">
        <v>6859.8330550892806</v>
      </c>
      <c r="AD25" s="13">
        <v>391.23799532267998</v>
      </c>
      <c r="AE25" s="13">
        <v>11401.292152426884</v>
      </c>
      <c r="AF25" s="13">
        <v>743.54876163090785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699124.61260104459</v>
      </c>
      <c r="AM25" s="13">
        <v>83868.688185610707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f t="shared" si="2"/>
        <v>1632086.7112786626</v>
      </c>
      <c r="BE25" s="13">
        <v>6069.2430000000004</v>
      </c>
      <c r="BF25" s="13">
        <v>1261668.8343068492</v>
      </c>
      <c r="BG25" s="13">
        <v>1267738.0773068492</v>
      </c>
      <c r="BH25" s="13">
        <v>0</v>
      </c>
      <c r="BI25" s="13">
        <v>0</v>
      </c>
      <c r="BJ25" s="13">
        <v>0</v>
      </c>
      <c r="BK25" s="13">
        <v>0</v>
      </c>
      <c r="BL25" s="16">
        <f t="shared" si="3"/>
        <v>2899824.788585512</v>
      </c>
      <c r="BM25" s="17"/>
      <c r="BN25" s="17"/>
    </row>
    <row r="26" spans="1:66" s="11" customFormat="1" ht="15" customHeight="1">
      <c r="A26" s="12">
        <f t="shared" si="0"/>
        <v>3364833.9653580626</v>
      </c>
      <c r="B26" s="13">
        <v>1425686.6416162236</v>
      </c>
      <c r="C26" s="13">
        <v>118107.24131312101</v>
      </c>
      <c r="D26" s="13">
        <f t="shared" si="1"/>
        <v>1543793.8829293447</v>
      </c>
      <c r="E26" s="13">
        <v>1821040.0824287182</v>
      </c>
      <c r="F26" s="14">
        <v>18</v>
      </c>
      <c r="G26" s="19" t="s">
        <v>66</v>
      </c>
      <c r="H26" s="13">
        <v>284.11729666108181</v>
      </c>
      <c r="I26" s="13">
        <v>154.29976190600641</v>
      </c>
      <c r="J26" s="13">
        <v>0</v>
      </c>
      <c r="K26" s="13">
        <v>0</v>
      </c>
      <c r="L26" s="13">
        <v>6942.0713998108658</v>
      </c>
      <c r="M26" s="13">
        <v>127547.28108245604</v>
      </c>
      <c r="N26" s="13">
        <v>46.641398013120579</v>
      </c>
      <c r="O26" s="13">
        <v>8703.4847918926971</v>
      </c>
      <c r="P26" s="13">
        <v>15738.219601903276</v>
      </c>
      <c r="Q26" s="13">
        <v>7298.3165896888486</v>
      </c>
      <c r="R26" s="13">
        <v>4827.8181938907519</v>
      </c>
      <c r="S26" s="13">
        <v>3387.3470056336273</v>
      </c>
      <c r="T26" s="13">
        <v>2931.8041681990703</v>
      </c>
      <c r="U26" s="13">
        <v>0</v>
      </c>
      <c r="V26" s="13">
        <v>26168.601768516455</v>
      </c>
      <c r="W26" s="13">
        <v>21280.967327571583</v>
      </c>
      <c r="X26" s="13">
        <v>0</v>
      </c>
      <c r="Y26" s="13">
        <v>21507.694446019854</v>
      </c>
      <c r="Z26" s="13">
        <v>197257.60630020031</v>
      </c>
      <c r="AA26" s="13">
        <v>14207.554509932848</v>
      </c>
      <c r="AB26" s="13">
        <v>35169.974978603474</v>
      </c>
      <c r="AC26" s="13">
        <v>9669.6297010916933</v>
      </c>
      <c r="AD26" s="13">
        <v>13236.204821199113</v>
      </c>
      <c r="AE26" s="13">
        <v>77660.090420560678</v>
      </c>
      <c r="AF26" s="13">
        <v>6808.3268739638479</v>
      </c>
      <c r="AG26" s="13">
        <v>86839.95834984981</v>
      </c>
      <c r="AH26" s="13">
        <v>0</v>
      </c>
      <c r="AI26" s="13">
        <v>0</v>
      </c>
      <c r="AJ26" s="13">
        <v>0</v>
      </c>
      <c r="AK26" s="13">
        <v>0</v>
      </c>
      <c r="AL26" s="13">
        <v>621069.24630850041</v>
      </c>
      <c r="AM26" s="13">
        <v>191109.21660736462</v>
      </c>
      <c r="AN26" s="13">
        <v>0</v>
      </c>
      <c r="AO26" s="13">
        <v>94625.00867202082</v>
      </c>
      <c r="AP26" s="13">
        <v>38381.916202428329</v>
      </c>
      <c r="AQ26" s="13">
        <v>3155.1171035556113</v>
      </c>
      <c r="AR26" s="13">
        <v>0</v>
      </c>
      <c r="AS26" s="13">
        <v>0</v>
      </c>
      <c r="AT26" s="13">
        <v>0</v>
      </c>
      <c r="AU26" s="13">
        <v>12898.581810664278</v>
      </c>
      <c r="AV26" s="13">
        <v>0</v>
      </c>
      <c r="AW26" s="13">
        <v>0</v>
      </c>
      <c r="AX26" s="13">
        <v>33950.07252103847</v>
      </c>
      <c r="AY26" s="13">
        <v>6107.1252155692164</v>
      </c>
      <c r="AZ26" s="13">
        <v>0</v>
      </c>
      <c r="BA26" s="13">
        <v>879.92005798861931</v>
      </c>
      <c r="BB26" s="13">
        <v>0</v>
      </c>
      <c r="BC26" s="13">
        <v>0</v>
      </c>
      <c r="BD26" s="13">
        <f t="shared" si="2"/>
        <v>1689844.2152866961</v>
      </c>
      <c r="BE26" s="13">
        <v>152563.826</v>
      </c>
      <c r="BF26" s="13">
        <v>786204.34168285807</v>
      </c>
      <c r="BG26" s="13">
        <v>938768.16768285807</v>
      </c>
      <c r="BH26" s="13">
        <v>390828.7005560972</v>
      </c>
      <c r="BI26" s="13">
        <v>0</v>
      </c>
      <c r="BJ26" s="13">
        <v>390828.7005560972</v>
      </c>
      <c r="BK26" s="13">
        <v>345392.88183241145</v>
      </c>
      <c r="BL26" s="16">
        <f t="shared" si="3"/>
        <v>3364833.9653580631</v>
      </c>
      <c r="BM26" s="17"/>
      <c r="BN26" s="17"/>
    </row>
    <row r="27" spans="1:66" s="11" customFormat="1" ht="15" customHeight="1">
      <c r="A27" s="12">
        <f t="shared" si="0"/>
        <v>6655804.3508362165</v>
      </c>
      <c r="B27" s="13">
        <v>5063146.7070742492</v>
      </c>
      <c r="C27" s="13">
        <v>331540</v>
      </c>
      <c r="D27" s="13">
        <f t="shared" si="1"/>
        <v>5394686.7070742492</v>
      </c>
      <c r="E27" s="13">
        <v>1261117.6437619673</v>
      </c>
      <c r="F27" s="14">
        <v>19</v>
      </c>
      <c r="G27" s="19" t="s">
        <v>27</v>
      </c>
      <c r="H27" s="13">
        <v>89.142176484654783</v>
      </c>
      <c r="I27" s="13">
        <v>20.690130346732662</v>
      </c>
      <c r="J27" s="13">
        <v>0</v>
      </c>
      <c r="K27" s="13">
        <v>0</v>
      </c>
      <c r="L27" s="13">
        <v>8671.7346114241682</v>
      </c>
      <c r="M27" s="13">
        <v>33290.206458684668</v>
      </c>
      <c r="N27" s="13">
        <v>6375.0155031105205</v>
      </c>
      <c r="O27" s="13">
        <v>15818.422928706876</v>
      </c>
      <c r="P27" s="13">
        <v>0</v>
      </c>
      <c r="Q27" s="13">
        <v>630.51348720501903</v>
      </c>
      <c r="R27" s="13">
        <v>5171.531829416268</v>
      </c>
      <c r="S27" s="13">
        <v>9420.4753942504121</v>
      </c>
      <c r="T27" s="13">
        <v>7567.7934298732598</v>
      </c>
      <c r="U27" s="13">
        <v>5525.2070994521491</v>
      </c>
      <c r="V27" s="13">
        <v>813.11095350993219</v>
      </c>
      <c r="W27" s="13">
        <v>2505.5699160011322</v>
      </c>
      <c r="X27" s="13">
        <v>1866.3022769048414</v>
      </c>
      <c r="Y27" s="13">
        <v>581.17289987906497</v>
      </c>
      <c r="Z27" s="13">
        <v>142686.68179086639</v>
      </c>
      <c r="AA27" s="13">
        <v>154.65969313770839</v>
      </c>
      <c r="AB27" s="13">
        <v>1449.3341731972116</v>
      </c>
      <c r="AC27" s="13">
        <v>7929.4422693213328</v>
      </c>
      <c r="AD27" s="13">
        <v>1312.4705024602977</v>
      </c>
      <c r="AE27" s="13">
        <v>28736.260553425964</v>
      </c>
      <c r="AF27" s="13">
        <v>10530.511501799676</v>
      </c>
      <c r="AG27" s="13">
        <v>18627.727493833976</v>
      </c>
      <c r="AH27" s="13">
        <v>214.59177025044215</v>
      </c>
      <c r="AI27" s="13">
        <v>0</v>
      </c>
      <c r="AJ27" s="13">
        <v>0</v>
      </c>
      <c r="AK27" s="13">
        <v>0</v>
      </c>
      <c r="AL27" s="13">
        <v>259422.50089085288</v>
      </c>
      <c r="AM27" s="13">
        <v>29941.76900563492</v>
      </c>
      <c r="AN27" s="13">
        <v>0</v>
      </c>
      <c r="AO27" s="13">
        <v>148112.59463866847</v>
      </c>
      <c r="AP27" s="13">
        <v>586.67816598495722</v>
      </c>
      <c r="AQ27" s="13">
        <v>32973.770820879981</v>
      </c>
      <c r="AR27" s="13">
        <v>12768.530949725868</v>
      </c>
      <c r="AS27" s="13">
        <v>20087.447040028295</v>
      </c>
      <c r="AT27" s="13">
        <v>63849.932271143138</v>
      </c>
      <c r="AU27" s="13">
        <v>0</v>
      </c>
      <c r="AV27" s="13">
        <v>0</v>
      </c>
      <c r="AW27" s="13">
        <v>0</v>
      </c>
      <c r="AX27" s="13">
        <v>100198.77026570671</v>
      </c>
      <c r="AY27" s="13">
        <v>0</v>
      </c>
      <c r="AZ27" s="13">
        <v>165.95991037977416</v>
      </c>
      <c r="BA27" s="13">
        <v>0</v>
      </c>
      <c r="BB27" s="13">
        <v>705.07086747235496</v>
      </c>
      <c r="BC27" s="13">
        <v>0</v>
      </c>
      <c r="BD27" s="13">
        <f t="shared" si="2"/>
        <v>978801.59367002</v>
      </c>
      <c r="BE27" s="13">
        <v>103843.98</v>
      </c>
      <c r="BF27" s="13">
        <v>1608770.9464706241</v>
      </c>
      <c r="BG27" s="13">
        <v>1712614.9264706241</v>
      </c>
      <c r="BH27" s="13">
        <v>425988.89719636133</v>
      </c>
      <c r="BI27" s="13">
        <v>0</v>
      </c>
      <c r="BJ27" s="13">
        <v>425988.89719636133</v>
      </c>
      <c r="BK27" s="13">
        <v>3538398.933499211</v>
      </c>
      <c r="BL27" s="16">
        <f t="shared" si="3"/>
        <v>6655804.3508362165</v>
      </c>
      <c r="BM27" s="17"/>
      <c r="BN27" s="17"/>
    </row>
    <row r="28" spans="1:66" s="11" customFormat="1" ht="15" customHeight="1">
      <c r="A28" s="12">
        <f t="shared" si="0"/>
        <v>2804923.662859818</v>
      </c>
      <c r="B28" s="13">
        <v>2685410.8813093486</v>
      </c>
      <c r="C28" s="13">
        <v>0</v>
      </c>
      <c r="D28" s="13">
        <f t="shared" si="1"/>
        <v>2685410.8813093486</v>
      </c>
      <c r="E28" s="13">
        <v>119512.78155046926</v>
      </c>
      <c r="F28" s="14">
        <v>20</v>
      </c>
      <c r="G28" s="19" t="s">
        <v>67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47425.911216497618</v>
      </c>
      <c r="N28" s="13">
        <v>1795.9571817926944</v>
      </c>
      <c r="O28" s="13">
        <v>1396.9949387510612</v>
      </c>
      <c r="P28" s="13">
        <v>100.49033955182318</v>
      </c>
      <c r="Q28" s="13">
        <v>141.55965140410612</v>
      </c>
      <c r="R28" s="13">
        <v>1843.1028696151652</v>
      </c>
      <c r="S28" s="13">
        <v>0</v>
      </c>
      <c r="T28" s="13">
        <v>1385.4629364432658</v>
      </c>
      <c r="U28" s="13">
        <v>15480.627134394001</v>
      </c>
      <c r="V28" s="13">
        <v>6419.6460752188623</v>
      </c>
      <c r="W28" s="13">
        <v>834.00667464079186</v>
      </c>
      <c r="X28" s="13">
        <v>870.09279865155713</v>
      </c>
      <c r="Y28" s="13">
        <v>2509.9610774913344</v>
      </c>
      <c r="Z28" s="13">
        <v>33420.642772176725</v>
      </c>
      <c r="AA28" s="13">
        <v>18120.803783591742</v>
      </c>
      <c r="AB28" s="13">
        <v>11410.035833361138</v>
      </c>
      <c r="AC28" s="13">
        <v>0</v>
      </c>
      <c r="AD28" s="13">
        <v>248.49378276851132</v>
      </c>
      <c r="AE28" s="13">
        <v>28879.878946712488</v>
      </c>
      <c r="AF28" s="13">
        <v>2482.6670374635023</v>
      </c>
      <c r="AG28" s="13">
        <v>2252.2995203703986</v>
      </c>
      <c r="AH28" s="13">
        <v>17520.628126380543</v>
      </c>
      <c r="AI28" s="13">
        <v>3709.0255635666367</v>
      </c>
      <c r="AJ28" s="13">
        <v>2343.3552165319197</v>
      </c>
      <c r="AK28" s="13">
        <v>1013.0760114537109</v>
      </c>
      <c r="AL28" s="13">
        <v>23384.317448874495</v>
      </c>
      <c r="AM28" s="13">
        <v>15154.686660643327</v>
      </c>
      <c r="AN28" s="13">
        <v>37447.362659288323</v>
      </c>
      <c r="AO28" s="13">
        <v>10134.051575431264</v>
      </c>
      <c r="AP28" s="13">
        <v>0</v>
      </c>
      <c r="AQ28" s="13">
        <v>58165.153743314295</v>
      </c>
      <c r="AR28" s="13">
        <v>9621.2490127350775</v>
      </c>
      <c r="AS28" s="13">
        <v>3414.1288716623749</v>
      </c>
      <c r="AT28" s="13">
        <v>37914.466473335458</v>
      </c>
      <c r="AU28" s="13">
        <v>103544.39740626977</v>
      </c>
      <c r="AV28" s="13">
        <v>0</v>
      </c>
      <c r="AW28" s="13">
        <v>114423.72921053367</v>
      </c>
      <c r="AX28" s="13">
        <v>47340.656402810389</v>
      </c>
      <c r="AY28" s="13">
        <v>22657.62003127253</v>
      </c>
      <c r="AZ28" s="13">
        <v>12333.726969755222</v>
      </c>
      <c r="BA28" s="13">
        <v>78287.886392928558</v>
      </c>
      <c r="BB28" s="13">
        <v>16865.828359648793</v>
      </c>
      <c r="BC28" s="13">
        <v>0</v>
      </c>
      <c r="BD28" s="13">
        <f t="shared" si="2"/>
        <v>792293.98070733319</v>
      </c>
      <c r="BE28" s="13">
        <v>403.46199999999999</v>
      </c>
      <c r="BF28" s="13">
        <v>909987.16957233474</v>
      </c>
      <c r="BG28" s="13">
        <v>910390.63157233479</v>
      </c>
      <c r="BH28" s="13">
        <v>290786.89899950626</v>
      </c>
      <c r="BI28" s="13">
        <v>0</v>
      </c>
      <c r="BJ28" s="13">
        <v>290786.89899950626</v>
      </c>
      <c r="BK28" s="13">
        <v>811452.15158064372</v>
      </c>
      <c r="BL28" s="16">
        <f t="shared" si="3"/>
        <v>2804923.662859818</v>
      </c>
      <c r="BM28" s="17"/>
      <c r="BN28" s="17"/>
    </row>
    <row r="29" spans="1:66" s="11" customFormat="1" ht="15" customHeight="1">
      <c r="A29" s="12">
        <f t="shared" si="0"/>
        <v>3311988.7401792407</v>
      </c>
      <c r="B29" s="13">
        <v>1798558.3992624513</v>
      </c>
      <c r="C29" s="13">
        <v>102650</v>
      </c>
      <c r="D29" s="13">
        <f t="shared" si="1"/>
        <v>1901208.3992624513</v>
      </c>
      <c r="E29" s="13">
        <v>1410780.3409167891</v>
      </c>
      <c r="F29" s="14">
        <v>21</v>
      </c>
      <c r="G29" s="19" t="s">
        <v>68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5644.3614401889135</v>
      </c>
      <c r="N29" s="13">
        <v>0</v>
      </c>
      <c r="O29" s="13">
        <v>1129.883356720245</v>
      </c>
      <c r="P29" s="13">
        <v>0</v>
      </c>
      <c r="Q29" s="13">
        <v>0</v>
      </c>
      <c r="R29" s="13">
        <v>436.74498203525326</v>
      </c>
      <c r="S29" s="13">
        <v>0</v>
      </c>
      <c r="T29" s="13">
        <v>33.448869477818619</v>
      </c>
      <c r="U29" s="13">
        <v>0</v>
      </c>
      <c r="V29" s="13">
        <v>0</v>
      </c>
      <c r="W29" s="13">
        <v>1452.1714002282781</v>
      </c>
      <c r="X29" s="13">
        <v>507.66760096007238</v>
      </c>
      <c r="Y29" s="13">
        <v>0</v>
      </c>
      <c r="Z29" s="13">
        <v>46108.930156915951</v>
      </c>
      <c r="AA29" s="13">
        <v>432.5412806659466</v>
      </c>
      <c r="AB29" s="13">
        <v>184152.30462607995</v>
      </c>
      <c r="AC29" s="13">
        <v>11132.36704128018</v>
      </c>
      <c r="AD29" s="13">
        <v>1804.3499868564791</v>
      </c>
      <c r="AE29" s="13">
        <v>6906.4872977299065</v>
      </c>
      <c r="AF29" s="13">
        <v>0</v>
      </c>
      <c r="AG29" s="13">
        <v>9721.6651050501696</v>
      </c>
      <c r="AH29" s="13">
        <v>71302.17932147508</v>
      </c>
      <c r="AI29" s="13">
        <v>0</v>
      </c>
      <c r="AJ29" s="13">
        <v>0</v>
      </c>
      <c r="AK29" s="13">
        <v>0</v>
      </c>
      <c r="AL29" s="13">
        <v>242045.04191112419</v>
      </c>
      <c r="AM29" s="13">
        <v>45689.656477604447</v>
      </c>
      <c r="AN29" s="13">
        <v>81086.450832168062</v>
      </c>
      <c r="AO29" s="13">
        <v>682.13103919046455</v>
      </c>
      <c r="AP29" s="13">
        <v>2590.6055020666336</v>
      </c>
      <c r="AQ29" s="13">
        <v>0</v>
      </c>
      <c r="AR29" s="13">
        <v>0</v>
      </c>
      <c r="AS29" s="13">
        <v>0</v>
      </c>
      <c r="AT29" s="13">
        <v>28676.25858746843</v>
      </c>
      <c r="AU29" s="13">
        <v>1930.4722922153742</v>
      </c>
      <c r="AV29" s="13">
        <v>0</v>
      </c>
      <c r="AW29" s="13">
        <v>685.28940578345714</v>
      </c>
      <c r="AX29" s="13">
        <v>32665.755643112585</v>
      </c>
      <c r="AY29" s="13">
        <v>12924.164933373204</v>
      </c>
      <c r="AZ29" s="13">
        <v>0</v>
      </c>
      <c r="BA29" s="13">
        <v>81263.598236972233</v>
      </c>
      <c r="BB29" s="13">
        <v>21668.967900987212</v>
      </c>
      <c r="BC29" s="13">
        <v>0</v>
      </c>
      <c r="BD29" s="13">
        <f t="shared" si="2"/>
        <v>892673.4952277306</v>
      </c>
      <c r="BE29" s="13">
        <v>183135.64600000001</v>
      </c>
      <c r="BF29" s="13">
        <v>972503.37108103721</v>
      </c>
      <c r="BG29" s="13">
        <v>1155639.0170810372</v>
      </c>
      <c r="BH29" s="13">
        <v>313979.78941714705</v>
      </c>
      <c r="BI29" s="13">
        <v>0</v>
      </c>
      <c r="BJ29" s="13">
        <v>313979.78941714705</v>
      </c>
      <c r="BK29" s="13">
        <v>949696.438453326</v>
      </c>
      <c r="BL29" s="16">
        <f t="shared" si="3"/>
        <v>3311988.7401792407</v>
      </c>
      <c r="BM29" s="17"/>
      <c r="BN29" s="17"/>
    </row>
    <row r="30" spans="1:66" s="11" customFormat="1" ht="15" customHeight="1">
      <c r="A30" s="12">
        <f t="shared" si="0"/>
        <v>5206782.6778173866</v>
      </c>
      <c r="B30" s="13">
        <v>5099526.7641138537</v>
      </c>
      <c r="C30" s="13">
        <v>0</v>
      </c>
      <c r="D30" s="13">
        <f t="shared" si="1"/>
        <v>5099526.7641138537</v>
      </c>
      <c r="E30" s="13">
        <v>107255.91370353254</v>
      </c>
      <c r="F30" s="14">
        <v>22</v>
      </c>
      <c r="G30" s="19" t="s">
        <v>69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8193.8308007538617</v>
      </c>
      <c r="AD30" s="13">
        <v>0</v>
      </c>
      <c r="AE30" s="13">
        <v>7896.9776630072629</v>
      </c>
      <c r="AF30" s="13">
        <v>353.83480750310389</v>
      </c>
      <c r="AG30" s="13">
        <v>0</v>
      </c>
      <c r="AH30" s="13">
        <v>0</v>
      </c>
      <c r="AI30" s="13">
        <v>0</v>
      </c>
      <c r="AJ30" s="13">
        <v>460.98086261405331</v>
      </c>
      <c r="AK30" s="13">
        <v>0</v>
      </c>
      <c r="AL30" s="13">
        <v>41490.922781468915</v>
      </c>
      <c r="AM30" s="13">
        <v>0</v>
      </c>
      <c r="AN30" s="13">
        <v>50831.887284073688</v>
      </c>
      <c r="AO30" s="13">
        <v>0</v>
      </c>
      <c r="AP30" s="13">
        <v>0</v>
      </c>
      <c r="AQ30" s="13">
        <v>33829.395397897897</v>
      </c>
      <c r="AR30" s="13">
        <v>13261.218564784715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37741.499525475316</v>
      </c>
      <c r="BB30" s="13">
        <v>17441.367764289545</v>
      </c>
      <c r="BC30" s="13">
        <v>0</v>
      </c>
      <c r="BD30" s="13">
        <f t="shared" si="2"/>
        <v>211501.91545186835</v>
      </c>
      <c r="BE30" s="13">
        <v>3747.3040000000001</v>
      </c>
      <c r="BF30" s="13">
        <v>3516296.9204264157</v>
      </c>
      <c r="BG30" s="13">
        <v>3520044.2244264157</v>
      </c>
      <c r="BH30" s="13">
        <v>859558.85111556773</v>
      </c>
      <c r="BI30" s="13">
        <v>0</v>
      </c>
      <c r="BJ30" s="13">
        <v>859558.85111556773</v>
      </c>
      <c r="BK30" s="13">
        <v>615677.68682353431</v>
      </c>
      <c r="BL30" s="16">
        <f t="shared" si="3"/>
        <v>5206782.6778173856</v>
      </c>
      <c r="BM30" s="17"/>
      <c r="BN30" s="17"/>
    </row>
    <row r="31" spans="1:66" s="11" customFormat="1" ht="15" customHeight="1">
      <c r="A31" s="12">
        <f t="shared" si="0"/>
        <v>2479434.3779769321</v>
      </c>
      <c r="B31" s="13">
        <v>2305027.0835463512</v>
      </c>
      <c r="C31" s="13">
        <v>0</v>
      </c>
      <c r="D31" s="13">
        <f t="shared" si="1"/>
        <v>2305027.0835463512</v>
      </c>
      <c r="E31" s="13">
        <v>174407.29443058107</v>
      </c>
      <c r="F31" s="14">
        <v>23</v>
      </c>
      <c r="G31" s="19" t="s">
        <v>70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12004.530483940862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127275.34071826236</v>
      </c>
      <c r="BB31" s="13">
        <v>31584.48254513619</v>
      </c>
      <c r="BC31" s="13">
        <v>0</v>
      </c>
      <c r="BD31" s="13">
        <f t="shared" si="2"/>
        <v>170864.3537473394</v>
      </c>
      <c r="BE31" s="13">
        <v>9889.1859999999997</v>
      </c>
      <c r="BF31" s="13">
        <v>1520918.3542342277</v>
      </c>
      <c r="BG31" s="13">
        <v>1530807.5402342277</v>
      </c>
      <c r="BH31" s="13">
        <v>209695.85536266153</v>
      </c>
      <c r="BI31" s="13">
        <v>0</v>
      </c>
      <c r="BJ31" s="13">
        <v>209695.85536266153</v>
      </c>
      <c r="BK31" s="13">
        <v>568066.62863270321</v>
      </c>
      <c r="BL31" s="16">
        <f t="shared" si="3"/>
        <v>2479434.3779769316</v>
      </c>
      <c r="BM31" s="17"/>
      <c r="BN31" s="17"/>
    </row>
    <row r="32" spans="1:66" s="11" customFormat="1" ht="15" customHeight="1">
      <c r="A32" s="12">
        <f t="shared" si="0"/>
        <v>10097111.938042637</v>
      </c>
      <c r="B32" s="13">
        <v>6323061.5777477231</v>
      </c>
      <c r="C32" s="13">
        <v>1200500</v>
      </c>
      <c r="D32" s="13">
        <f t="shared" si="1"/>
        <v>7523561.5777477231</v>
      </c>
      <c r="E32" s="13">
        <v>2573550.3602949139</v>
      </c>
      <c r="F32" s="14">
        <v>24</v>
      </c>
      <c r="G32" s="19" t="s">
        <v>71</v>
      </c>
      <c r="H32" s="13">
        <v>25.522659484261013</v>
      </c>
      <c r="I32" s="13">
        <v>0</v>
      </c>
      <c r="J32" s="13">
        <v>0</v>
      </c>
      <c r="K32" s="13">
        <v>0</v>
      </c>
      <c r="L32" s="13">
        <v>5822.4746941636367</v>
      </c>
      <c r="M32" s="13">
        <v>1533.3973747950536</v>
      </c>
      <c r="N32" s="13">
        <v>205.70393735695529</v>
      </c>
      <c r="O32" s="13">
        <v>490.99973535741043</v>
      </c>
      <c r="P32" s="13">
        <v>117.06333075880465</v>
      </c>
      <c r="Q32" s="13">
        <v>0</v>
      </c>
      <c r="R32" s="13">
        <v>0</v>
      </c>
      <c r="S32" s="13">
        <v>116.15848139820037</v>
      </c>
      <c r="T32" s="13">
        <v>1185.9008950725911</v>
      </c>
      <c r="U32" s="13">
        <v>211.42108942551704</v>
      </c>
      <c r="V32" s="13">
        <v>86.035603407054964</v>
      </c>
      <c r="W32" s="13">
        <v>637.94764689985266</v>
      </c>
      <c r="X32" s="13">
        <v>104.11068887280284</v>
      </c>
      <c r="Y32" s="13">
        <v>0</v>
      </c>
      <c r="Z32" s="13">
        <v>1899.3062317195113</v>
      </c>
      <c r="AA32" s="13">
        <v>47.904928755097714</v>
      </c>
      <c r="AB32" s="13">
        <v>2098.0884881264819</v>
      </c>
      <c r="AC32" s="13">
        <v>14.551357612636494</v>
      </c>
      <c r="AD32" s="13">
        <v>29.834894832833683</v>
      </c>
      <c r="AE32" s="13">
        <v>997468.96366469655</v>
      </c>
      <c r="AF32" s="13">
        <v>15881.344143211598</v>
      </c>
      <c r="AG32" s="13">
        <v>13431.766240368906</v>
      </c>
      <c r="AH32" s="13">
        <v>0</v>
      </c>
      <c r="AI32" s="13">
        <v>0</v>
      </c>
      <c r="AJ32" s="13">
        <v>291.27440903945399</v>
      </c>
      <c r="AK32" s="13">
        <v>5257.9957670863469</v>
      </c>
      <c r="AL32" s="13">
        <v>2110.9201681912987</v>
      </c>
      <c r="AM32" s="13">
        <v>1198.400168688737</v>
      </c>
      <c r="AN32" s="13">
        <v>21217</v>
      </c>
      <c r="AO32" s="13">
        <v>824958.17641163617</v>
      </c>
      <c r="AP32" s="13">
        <v>657.65520790315088</v>
      </c>
      <c r="AQ32" s="13">
        <v>120423.33227935206</v>
      </c>
      <c r="AR32" s="13">
        <v>107694.27264523142</v>
      </c>
      <c r="AS32" s="13">
        <v>744.97947142726991</v>
      </c>
      <c r="AT32" s="13">
        <v>4947.3501704279079</v>
      </c>
      <c r="AU32" s="13">
        <v>408.97191785839556</v>
      </c>
      <c r="AV32" s="13">
        <v>0</v>
      </c>
      <c r="AW32" s="13">
        <v>3423.071560169552</v>
      </c>
      <c r="AX32" s="13">
        <v>37318.63223354418</v>
      </c>
      <c r="AY32" s="13">
        <v>259.03415739988947</v>
      </c>
      <c r="AZ32" s="13">
        <v>69.899755720311276</v>
      </c>
      <c r="BA32" s="13">
        <v>3898.8470457630165</v>
      </c>
      <c r="BB32" s="13">
        <v>0</v>
      </c>
      <c r="BC32" s="13">
        <v>0</v>
      </c>
      <c r="BD32" s="13">
        <f t="shared" si="2"/>
        <v>2176288.3094557552</v>
      </c>
      <c r="BE32" s="13">
        <v>1006129.0429999999</v>
      </c>
      <c r="BF32" s="13">
        <v>2002704.7796544977</v>
      </c>
      <c r="BG32" s="13">
        <v>3008833.8226544978</v>
      </c>
      <c r="BH32" s="13">
        <v>2415021.9569157739</v>
      </c>
      <c r="BI32" s="13">
        <v>0</v>
      </c>
      <c r="BJ32" s="13">
        <v>2415021.9569157739</v>
      </c>
      <c r="BK32" s="13">
        <v>2496967.8490166119</v>
      </c>
      <c r="BL32" s="16">
        <f t="shared" si="3"/>
        <v>10097111.938042641</v>
      </c>
      <c r="BM32" s="17"/>
      <c r="BN32" s="17"/>
    </row>
    <row r="33" spans="1:67" s="11" customFormat="1" ht="15" customHeight="1">
      <c r="A33" s="12">
        <f t="shared" si="0"/>
        <v>2427254.6211332511</v>
      </c>
      <c r="B33" s="13">
        <v>2173510.2886592336</v>
      </c>
      <c r="C33" s="20"/>
      <c r="D33" s="13">
        <f t="shared" si="1"/>
        <v>2173510.2886592336</v>
      </c>
      <c r="E33" s="13">
        <v>253744.33247401746</v>
      </c>
      <c r="F33" s="14">
        <v>25</v>
      </c>
      <c r="G33" s="19" t="s">
        <v>72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1416.7655905841709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79574.372349520214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5545.2261516570306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8005.8717226775543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f t="shared" si="2"/>
        <v>94542.235814438958</v>
      </c>
      <c r="BE33" s="13">
        <v>887.57899999999995</v>
      </c>
      <c r="BF33" s="13">
        <v>492221.47605275427</v>
      </c>
      <c r="BG33" s="13">
        <v>493109.05505275429</v>
      </c>
      <c r="BH33" s="13">
        <v>195510.5153856746</v>
      </c>
      <c r="BI33" s="13">
        <v>0</v>
      </c>
      <c r="BJ33" s="13">
        <v>195510.5153856746</v>
      </c>
      <c r="BK33" s="13">
        <v>1644092.814880383</v>
      </c>
      <c r="BL33" s="16">
        <f t="shared" si="3"/>
        <v>2427254.6211332511</v>
      </c>
      <c r="BM33" s="17"/>
      <c r="BN33" s="17"/>
    </row>
    <row r="34" spans="1:67" s="11" customFormat="1" ht="15" customHeight="1">
      <c r="A34" s="12">
        <f t="shared" si="0"/>
        <v>4077898.5376254865</v>
      </c>
      <c r="B34" s="13">
        <v>795589.49718341662</v>
      </c>
      <c r="C34" s="13">
        <v>666602.58224428096</v>
      </c>
      <c r="D34" s="13">
        <f t="shared" si="1"/>
        <v>1462192.0794276977</v>
      </c>
      <c r="E34" s="13">
        <v>2615706.4581977888</v>
      </c>
      <c r="F34" s="14">
        <v>26</v>
      </c>
      <c r="G34" s="19" t="s">
        <v>73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8828.7880067301958</v>
      </c>
      <c r="N34" s="13">
        <v>0</v>
      </c>
      <c r="O34" s="13">
        <v>51114.89894232736</v>
      </c>
      <c r="P34" s="13">
        <v>2777.185337317117</v>
      </c>
      <c r="Q34" s="13">
        <v>221.18413038479105</v>
      </c>
      <c r="R34" s="13">
        <v>84563.232852599554</v>
      </c>
      <c r="S34" s="13">
        <v>0</v>
      </c>
      <c r="T34" s="13">
        <v>0</v>
      </c>
      <c r="U34" s="13">
        <v>12112.428947349834</v>
      </c>
      <c r="V34" s="13">
        <v>19014.460148067348</v>
      </c>
      <c r="W34" s="13">
        <v>1794.8045255437955</v>
      </c>
      <c r="X34" s="13">
        <v>10012.952871603111</v>
      </c>
      <c r="Y34" s="13">
        <v>2868.1766652530982</v>
      </c>
      <c r="Z34" s="13">
        <v>1515.5396830052455</v>
      </c>
      <c r="AA34" s="13">
        <v>1616.9239935794246</v>
      </c>
      <c r="AB34" s="13">
        <v>4637.634630216633</v>
      </c>
      <c r="AC34" s="13">
        <v>643.73928452454527</v>
      </c>
      <c r="AD34" s="13">
        <v>373.08503029084221</v>
      </c>
      <c r="AE34" s="13">
        <v>16259.659069572099</v>
      </c>
      <c r="AF34" s="13">
        <v>1091.6636888877922</v>
      </c>
      <c r="AG34" s="13">
        <v>69016.567128259543</v>
      </c>
      <c r="AH34" s="13">
        <v>12826.910147626837</v>
      </c>
      <c r="AI34" s="13">
        <v>0</v>
      </c>
      <c r="AJ34" s="13">
        <v>0</v>
      </c>
      <c r="AK34" s="13">
        <v>0</v>
      </c>
      <c r="AL34" s="13">
        <v>408618.11573480908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4253.9263519271726</v>
      </c>
      <c r="AU34" s="13">
        <v>8078.2663585163455</v>
      </c>
      <c r="AV34" s="13">
        <v>0</v>
      </c>
      <c r="AW34" s="13">
        <v>0</v>
      </c>
      <c r="AX34" s="13">
        <v>10313.964422963449</v>
      </c>
      <c r="AY34" s="13">
        <v>39982.021293821315</v>
      </c>
      <c r="AZ34" s="13">
        <v>10593.323089324091</v>
      </c>
      <c r="BA34" s="13">
        <v>0</v>
      </c>
      <c r="BB34" s="13">
        <v>172295.97659514876</v>
      </c>
      <c r="BC34" s="13">
        <v>0</v>
      </c>
      <c r="BD34" s="13">
        <f t="shared" si="2"/>
        <v>955425.42892964929</v>
      </c>
      <c r="BE34" s="13">
        <v>106082.28760756501</v>
      </c>
      <c r="BF34" s="13">
        <v>596901.62253121193</v>
      </c>
      <c r="BG34" s="13">
        <v>702983.91013877699</v>
      </c>
      <c r="BH34" s="13">
        <v>1398339.8308530927</v>
      </c>
      <c r="BI34" s="13">
        <v>0</v>
      </c>
      <c r="BJ34" s="13">
        <v>1398339.8308530927</v>
      </c>
      <c r="BK34" s="13">
        <v>1021149.367703967</v>
      </c>
      <c r="BL34" s="16">
        <f t="shared" si="3"/>
        <v>4077898.5376254856</v>
      </c>
      <c r="BM34" s="17"/>
      <c r="BN34" s="17"/>
    </row>
    <row r="35" spans="1:67" s="11" customFormat="1" ht="15" customHeight="1">
      <c r="A35" s="12">
        <f t="shared" si="0"/>
        <v>5208867.8311364222</v>
      </c>
      <c r="B35" s="13">
        <v>0</v>
      </c>
      <c r="C35" s="13">
        <v>1287183</v>
      </c>
      <c r="D35" s="13">
        <f t="shared" si="1"/>
        <v>1287183</v>
      </c>
      <c r="E35" s="13">
        <v>3921684.8311364218</v>
      </c>
      <c r="F35" s="14">
        <v>27</v>
      </c>
      <c r="G35" s="19" t="s">
        <v>28</v>
      </c>
      <c r="H35" s="13">
        <v>199.1497378929345</v>
      </c>
      <c r="I35" s="13">
        <v>0</v>
      </c>
      <c r="J35" s="13">
        <v>0</v>
      </c>
      <c r="K35" s="13">
        <v>0</v>
      </c>
      <c r="L35" s="13">
        <v>6011.1311093746181</v>
      </c>
      <c r="M35" s="13">
        <v>81960.531102098495</v>
      </c>
      <c r="N35" s="13">
        <v>56064.581884945481</v>
      </c>
      <c r="O35" s="13">
        <v>26902.462520741639</v>
      </c>
      <c r="P35" s="13">
        <v>4074.1783131706252</v>
      </c>
      <c r="Q35" s="13">
        <v>4103.4384979599272</v>
      </c>
      <c r="R35" s="13">
        <v>22611.588064483742</v>
      </c>
      <c r="S35" s="13">
        <v>25785.529018400761</v>
      </c>
      <c r="T35" s="13">
        <v>20453.222689087866</v>
      </c>
      <c r="U35" s="13">
        <v>80999.134087592349</v>
      </c>
      <c r="V35" s="13">
        <v>84435.203090442432</v>
      </c>
      <c r="W35" s="13">
        <v>55226.317918327244</v>
      </c>
      <c r="X35" s="13">
        <v>7222.9389494112766</v>
      </c>
      <c r="Y35" s="13">
        <v>64008.25387044227</v>
      </c>
      <c r="Z35" s="13">
        <v>10369.868267707428</v>
      </c>
      <c r="AA35" s="13">
        <v>1340.5597846181422</v>
      </c>
      <c r="AB35" s="13">
        <v>6823.4211661722757</v>
      </c>
      <c r="AC35" s="13">
        <v>620.26166306567347</v>
      </c>
      <c r="AD35" s="13">
        <v>1252.3385765484222</v>
      </c>
      <c r="AE35" s="13">
        <v>49099.215555866438</v>
      </c>
      <c r="AF35" s="13">
        <v>2932.7377910009313</v>
      </c>
      <c r="AG35" s="13">
        <v>22273.073624335539</v>
      </c>
      <c r="AH35" s="13">
        <v>1382116.7867513036</v>
      </c>
      <c r="AI35" s="13">
        <v>872.96221959129605</v>
      </c>
      <c r="AJ35" s="13">
        <v>25026.63021475427</v>
      </c>
      <c r="AK35" s="13">
        <v>4070.7593202548178</v>
      </c>
      <c r="AL35" s="13">
        <v>297.11744375987615</v>
      </c>
      <c r="AM35" s="13">
        <v>4352.0690090239223</v>
      </c>
      <c r="AN35" s="13">
        <v>315726.70873249415</v>
      </c>
      <c r="AO35" s="13">
        <v>61714.753160482462</v>
      </c>
      <c r="AP35" s="13">
        <v>205488.26925692419</v>
      </c>
      <c r="AQ35" s="13">
        <v>18371.223088546809</v>
      </c>
      <c r="AR35" s="13">
        <v>789.99764963567577</v>
      </c>
      <c r="AS35" s="13">
        <v>92021.31717560158</v>
      </c>
      <c r="AT35" s="13">
        <v>109648.53028253415</v>
      </c>
      <c r="AU35" s="13">
        <v>148444.6494222066</v>
      </c>
      <c r="AV35" s="13">
        <v>47459.748726962251</v>
      </c>
      <c r="AW35" s="13">
        <v>169464.51108848365</v>
      </c>
      <c r="AX35" s="13">
        <v>342815.33821264002</v>
      </c>
      <c r="AY35" s="13">
        <v>19326.800834327514</v>
      </c>
      <c r="AZ35" s="13">
        <v>14757.596695406215</v>
      </c>
      <c r="BA35" s="13">
        <v>146825.51554559678</v>
      </c>
      <c r="BB35" s="13">
        <v>46869.178033667115</v>
      </c>
      <c r="BC35" s="13">
        <v>0</v>
      </c>
      <c r="BD35" s="13">
        <f t="shared" si="2"/>
        <v>3791229.6001478829</v>
      </c>
      <c r="BE35" s="13">
        <v>0</v>
      </c>
      <c r="BF35" s="13">
        <v>175148.95491258561</v>
      </c>
      <c r="BG35" s="13">
        <v>175148.95491258561</v>
      </c>
      <c r="BH35" s="13">
        <v>1242489.3135460427</v>
      </c>
      <c r="BI35" s="13">
        <v>0</v>
      </c>
      <c r="BJ35" s="13">
        <v>1242489.3135460427</v>
      </c>
      <c r="BK35" s="13">
        <v>0</v>
      </c>
      <c r="BL35" s="16">
        <f t="shared" si="3"/>
        <v>5208867.8686065106</v>
      </c>
      <c r="BM35" s="17"/>
      <c r="BN35" s="17"/>
      <c r="BO35" s="17"/>
    </row>
    <row r="36" spans="1:67" s="11" customFormat="1" ht="15" customHeight="1">
      <c r="A36" s="12">
        <f t="shared" si="0"/>
        <v>1297915.129796908</v>
      </c>
      <c r="B36" s="13">
        <v>0</v>
      </c>
      <c r="C36" s="13">
        <v>0</v>
      </c>
      <c r="D36" s="13">
        <f t="shared" si="1"/>
        <v>0</v>
      </c>
      <c r="E36" s="13">
        <v>1297915.129796908</v>
      </c>
      <c r="F36" s="14">
        <v>28</v>
      </c>
      <c r="G36" s="19" t="s">
        <v>29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46451.191713243868</v>
      </c>
      <c r="N36" s="13">
        <v>17631.158980050786</v>
      </c>
      <c r="O36" s="13">
        <v>5155.4319505031272</v>
      </c>
      <c r="P36" s="13">
        <v>304.67626561254815</v>
      </c>
      <c r="Q36" s="13">
        <v>736.32544687358961</v>
      </c>
      <c r="R36" s="13">
        <v>10080.11287477366</v>
      </c>
      <c r="S36" s="13">
        <v>0</v>
      </c>
      <c r="T36" s="13">
        <v>0</v>
      </c>
      <c r="U36" s="13">
        <v>45190.493883659357</v>
      </c>
      <c r="V36" s="13">
        <v>9417.0829590495123</v>
      </c>
      <c r="W36" s="13">
        <v>15861.250567595462</v>
      </c>
      <c r="X36" s="13">
        <v>2045.9572298932378</v>
      </c>
      <c r="Y36" s="13">
        <v>29062.196498363573</v>
      </c>
      <c r="Z36" s="13">
        <v>1021.0737480050282</v>
      </c>
      <c r="AA36" s="13">
        <v>326.46126294760916</v>
      </c>
      <c r="AB36" s="13">
        <v>1760.680149363184</v>
      </c>
      <c r="AC36" s="13">
        <v>0</v>
      </c>
      <c r="AD36" s="13">
        <v>0</v>
      </c>
      <c r="AE36" s="13">
        <v>0</v>
      </c>
      <c r="AF36" s="13">
        <v>0</v>
      </c>
      <c r="AG36" s="13">
        <v>1898.0943504288211</v>
      </c>
      <c r="AH36" s="13">
        <v>0</v>
      </c>
      <c r="AI36" s="13">
        <v>173.9365062165574</v>
      </c>
      <c r="AJ36" s="13">
        <v>184.93912462979526</v>
      </c>
      <c r="AK36" s="13">
        <v>0</v>
      </c>
      <c r="AL36" s="13">
        <v>0</v>
      </c>
      <c r="AM36" s="13">
        <v>0</v>
      </c>
      <c r="AN36" s="13">
        <v>4045.1877794836378</v>
      </c>
      <c r="AO36" s="13">
        <v>1053.0178534975819</v>
      </c>
      <c r="AP36" s="13">
        <v>194707.06925312636</v>
      </c>
      <c r="AQ36" s="13">
        <v>0</v>
      </c>
      <c r="AR36" s="13">
        <v>0</v>
      </c>
      <c r="AS36" s="13">
        <v>28849.757043913422</v>
      </c>
      <c r="AT36" s="13">
        <v>25291.272780162119</v>
      </c>
      <c r="AU36" s="13">
        <v>11801.443217324979</v>
      </c>
      <c r="AV36" s="13">
        <v>0</v>
      </c>
      <c r="AW36" s="13">
        <v>0</v>
      </c>
      <c r="AX36" s="13">
        <v>235405.46814161469</v>
      </c>
      <c r="AY36" s="13">
        <v>7391.831628792037</v>
      </c>
      <c r="AZ36" s="13">
        <v>3844.3986510752911</v>
      </c>
      <c r="BA36" s="13">
        <v>18302.821259795008</v>
      </c>
      <c r="BB36" s="13">
        <v>16884.628082798048</v>
      </c>
      <c r="BC36" s="13">
        <v>0</v>
      </c>
      <c r="BD36" s="13">
        <f t="shared" si="2"/>
        <v>734877.95920279296</v>
      </c>
      <c r="BE36" s="13">
        <v>0</v>
      </c>
      <c r="BF36" s="18">
        <v>36545</v>
      </c>
      <c r="BG36" s="13">
        <v>36545</v>
      </c>
      <c r="BH36" s="13">
        <v>526492.17059411516</v>
      </c>
      <c r="BI36" s="13">
        <v>0</v>
      </c>
      <c r="BJ36" s="13">
        <v>526492.17059411516</v>
      </c>
      <c r="BK36" s="13">
        <v>0</v>
      </c>
      <c r="BL36" s="16">
        <f t="shared" si="3"/>
        <v>1297915.1297969082</v>
      </c>
      <c r="BM36" s="17"/>
      <c r="BN36" s="17"/>
      <c r="BO36" s="17"/>
    </row>
    <row r="37" spans="1:67" s="11" customFormat="1" ht="15" customHeight="1">
      <c r="A37" s="12">
        <f t="shared" si="0"/>
        <v>1044658.9454001323</v>
      </c>
      <c r="B37" s="13">
        <v>0</v>
      </c>
      <c r="C37" s="13">
        <v>0</v>
      </c>
      <c r="D37" s="13">
        <f t="shared" si="1"/>
        <v>0</v>
      </c>
      <c r="E37" s="13">
        <v>1044658.9454001323</v>
      </c>
      <c r="F37" s="14">
        <v>29</v>
      </c>
      <c r="G37" s="19" t="s">
        <v>30</v>
      </c>
      <c r="H37" s="13">
        <v>60.493905184032677</v>
      </c>
      <c r="I37" s="13">
        <v>0</v>
      </c>
      <c r="J37" s="13">
        <v>0</v>
      </c>
      <c r="K37" s="13">
        <v>0</v>
      </c>
      <c r="L37" s="13">
        <v>676.27653448045612</v>
      </c>
      <c r="M37" s="13">
        <v>18382.77275007774</v>
      </c>
      <c r="N37" s="13">
        <v>6832.2200263383365</v>
      </c>
      <c r="O37" s="13">
        <v>4070.2520450743868</v>
      </c>
      <c r="P37" s="13">
        <v>997.38291315295055</v>
      </c>
      <c r="Q37" s="13">
        <v>177.17891163430474</v>
      </c>
      <c r="R37" s="13">
        <v>915.84166631949074</v>
      </c>
      <c r="S37" s="13">
        <v>2494.4129094625177</v>
      </c>
      <c r="T37" s="13">
        <v>667.81968409998683</v>
      </c>
      <c r="U37" s="13">
        <v>3050.1104658961053</v>
      </c>
      <c r="V37" s="13">
        <v>1706.7767162087714</v>
      </c>
      <c r="W37" s="13">
        <v>1752.4077585835234</v>
      </c>
      <c r="X37" s="13">
        <v>261.441278532095</v>
      </c>
      <c r="Y37" s="13">
        <v>3130.3816053933656</v>
      </c>
      <c r="Z37" s="13">
        <v>487.30171966910757</v>
      </c>
      <c r="AA37" s="13">
        <v>90.491034939320372</v>
      </c>
      <c r="AB37" s="13">
        <v>452.81645452030682</v>
      </c>
      <c r="AC37" s="13">
        <v>31.11465774675024</v>
      </c>
      <c r="AD37" s="13">
        <v>84.535889548993666</v>
      </c>
      <c r="AE37" s="13">
        <v>492.6819455700338</v>
      </c>
      <c r="AF37" s="13">
        <v>27.251099463195978</v>
      </c>
      <c r="AG37" s="13">
        <v>2427.3425767954209</v>
      </c>
      <c r="AH37" s="13">
        <v>1705.2697710761147</v>
      </c>
      <c r="AI37" s="13">
        <v>441.95299392919878</v>
      </c>
      <c r="AJ37" s="13">
        <v>46256.113288669883</v>
      </c>
      <c r="AK37" s="13">
        <v>3060.6304022849249</v>
      </c>
      <c r="AL37" s="13">
        <v>1203.3688594656048</v>
      </c>
      <c r="AM37" s="13">
        <v>1074.7873441343963</v>
      </c>
      <c r="AN37" s="13">
        <v>29530.270680860765</v>
      </c>
      <c r="AO37" s="13">
        <v>9613.9043144315492</v>
      </c>
      <c r="AP37" s="13">
        <v>43443.785331859341</v>
      </c>
      <c r="AQ37" s="13">
        <v>785.78924052106424</v>
      </c>
      <c r="AR37" s="13">
        <v>2427.0474987206003</v>
      </c>
      <c r="AS37" s="13">
        <v>38357.411911302086</v>
      </c>
      <c r="AT37" s="13">
        <v>12363.882765321119</v>
      </c>
      <c r="AU37" s="13">
        <v>10426.283893573369</v>
      </c>
      <c r="AV37" s="13">
        <v>1843.1119937468329</v>
      </c>
      <c r="AW37" s="13">
        <v>36199.611573421382</v>
      </c>
      <c r="AX37" s="13">
        <v>7833.8339360090631</v>
      </c>
      <c r="AY37" s="13">
        <v>8237.9564384145651</v>
      </c>
      <c r="AZ37" s="13">
        <v>3216.5912886537167</v>
      </c>
      <c r="BA37" s="13">
        <v>34481.259039783617</v>
      </c>
      <c r="BB37" s="13">
        <v>24905.902205005641</v>
      </c>
      <c r="BC37" s="13">
        <v>0</v>
      </c>
      <c r="BD37" s="13">
        <f t="shared" si="2"/>
        <v>366678.06931987603</v>
      </c>
      <c r="BE37" s="13">
        <v>0</v>
      </c>
      <c r="BF37" s="13">
        <v>103325.40146333096</v>
      </c>
      <c r="BG37" s="13">
        <v>103325.40146333096</v>
      </c>
      <c r="BH37" s="13">
        <v>574655.06514243956</v>
      </c>
      <c r="BI37" s="13">
        <v>0</v>
      </c>
      <c r="BJ37" s="13">
        <v>574655.06514243956</v>
      </c>
      <c r="BK37" s="13">
        <v>0</v>
      </c>
      <c r="BL37" s="16">
        <f t="shared" si="3"/>
        <v>1044658.5359256465</v>
      </c>
      <c r="BM37" s="17"/>
      <c r="BN37" s="17"/>
      <c r="BO37" s="17"/>
    </row>
    <row r="38" spans="1:67" s="11" customFormat="1" ht="36">
      <c r="A38" s="12">
        <f t="shared" si="0"/>
        <v>1117841.9772581067</v>
      </c>
      <c r="B38" s="13">
        <v>0</v>
      </c>
      <c r="C38" s="13">
        <v>0</v>
      </c>
      <c r="D38" s="13">
        <f t="shared" si="1"/>
        <v>0</v>
      </c>
      <c r="E38" s="13">
        <v>1117841.9772581067</v>
      </c>
      <c r="F38" s="14">
        <v>30</v>
      </c>
      <c r="G38" s="19" t="s">
        <v>31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8172.8743375038166</v>
      </c>
      <c r="N38" s="13">
        <v>2532.119730767361</v>
      </c>
      <c r="O38" s="13">
        <v>2614.7838879770547</v>
      </c>
      <c r="P38" s="13">
        <v>892.4027320853445</v>
      </c>
      <c r="Q38" s="13">
        <v>179.41686014011756</v>
      </c>
      <c r="R38" s="13">
        <v>459.99181195281142</v>
      </c>
      <c r="S38" s="13">
        <v>3813.1815362303655</v>
      </c>
      <c r="T38" s="13">
        <v>913.83984859362477</v>
      </c>
      <c r="U38" s="13">
        <v>2518.5356008516296</v>
      </c>
      <c r="V38" s="13">
        <v>1224.3756118636657</v>
      </c>
      <c r="W38" s="13">
        <v>606.38044786204853</v>
      </c>
      <c r="X38" s="13">
        <v>326.30836046245804</v>
      </c>
      <c r="Y38" s="13">
        <v>3192.6521319388958</v>
      </c>
      <c r="Z38" s="13">
        <v>283.6611720997023</v>
      </c>
      <c r="AA38" s="13">
        <v>61.165461770775643</v>
      </c>
      <c r="AB38" s="13">
        <v>305.4057651262579</v>
      </c>
      <c r="AC38" s="13">
        <v>31.228632455414804</v>
      </c>
      <c r="AD38" s="13">
        <v>57.140209789121457</v>
      </c>
      <c r="AE38" s="13">
        <v>713.92624695372467</v>
      </c>
      <c r="AF38" s="13">
        <v>32.55382273239367</v>
      </c>
      <c r="AG38" s="13">
        <v>2546.9601541752154</v>
      </c>
      <c r="AH38" s="13">
        <v>0</v>
      </c>
      <c r="AI38" s="13">
        <v>0</v>
      </c>
      <c r="AJ38" s="13">
        <v>571.37824066179633</v>
      </c>
      <c r="AK38" s="13">
        <v>2561.5155618712247</v>
      </c>
      <c r="AL38" s="13">
        <v>0</v>
      </c>
      <c r="AM38" s="13">
        <v>2124.9519683506392</v>
      </c>
      <c r="AN38" s="13">
        <v>20885.413479325875</v>
      </c>
      <c r="AO38" s="13">
        <v>6719.5589384304549</v>
      </c>
      <c r="AP38" s="13">
        <v>31530.202961959505</v>
      </c>
      <c r="AQ38" s="13">
        <v>0</v>
      </c>
      <c r="AR38" s="13">
        <v>0</v>
      </c>
      <c r="AS38" s="13">
        <v>11528.039258939516</v>
      </c>
      <c r="AT38" s="13">
        <v>10027.832545770907</v>
      </c>
      <c r="AU38" s="13">
        <v>11632.344558345452</v>
      </c>
      <c r="AV38" s="13">
        <v>0</v>
      </c>
      <c r="AW38" s="13">
        <v>3430.461663357105</v>
      </c>
      <c r="AX38" s="13">
        <v>36406.433017518837</v>
      </c>
      <c r="AY38" s="13">
        <v>0</v>
      </c>
      <c r="AZ38" s="13">
        <v>94.264672733084964</v>
      </c>
      <c r="BA38" s="13">
        <v>17498.178468148268</v>
      </c>
      <c r="BB38" s="13">
        <v>11486.590160775584</v>
      </c>
      <c r="BC38" s="13">
        <v>0</v>
      </c>
      <c r="BD38" s="13">
        <f t="shared" si="2"/>
        <v>197976.06985952001</v>
      </c>
      <c r="BE38" s="13">
        <v>0</v>
      </c>
      <c r="BF38" s="13">
        <v>425529.73630202655</v>
      </c>
      <c r="BG38" s="13">
        <v>425529.73630202655</v>
      </c>
      <c r="BH38" s="13">
        <v>494336.17109656002</v>
      </c>
      <c r="BI38" s="13">
        <v>0</v>
      </c>
      <c r="BJ38" s="13">
        <v>494336.17109656002</v>
      </c>
      <c r="BK38" s="13">
        <v>0</v>
      </c>
      <c r="BL38" s="16">
        <f t="shared" si="3"/>
        <v>1117841.9772581067</v>
      </c>
      <c r="BM38" s="17"/>
      <c r="BN38" s="17"/>
      <c r="BO38" s="17"/>
    </row>
    <row r="39" spans="1:67" s="11" customFormat="1" ht="24">
      <c r="A39" s="12">
        <f t="shared" si="0"/>
        <v>15436611.397438241</v>
      </c>
      <c r="B39" s="13">
        <v>0</v>
      </c>
      <c r="C39" s="13">
        <v>0</v>
      </c>
      <c r="D39" s="13">
        <f t="shared" si="1"/>
        <v>0</v>
      </c>
      <c r="E39" s="13">
        <v>15436611.397438241</v>
      </c>
      <c r="F39" s="14">
        <v>31</v>
      </c>
      <c r="G39" s="19" t="s">
        <v>74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1968.9710474544931</v>
      </c>
      <c r="N39" s="13">
        <v>107.06431633261445</v>
      </c>
      <c r="O39" s="13">
        <v>1179.3629436774506</v>
      </c>
      <c r="P39" s="13">
        <v>162.52929202967132</v>
      </c>
      <c r="Q39" s="13">
        <v>0</v>
      </c>
      <c r="R39" s="13">
        <v>0</v>
      </c>
      <c r="S39" s="13">
        <v>413.41404270112866</v>
      </c>
      <c r="T39" s="13">
        <v>196.69516073146727</v>
      </c>
      <c r="U39" s="13">
        <v>1801.8680763708296</v>
      </c>
      <c r="V39" s="13">
        <v>521.19831214424789</v>
      </c>
      <c r="W39" s="13">
        <v>1227.048581832207</v>
      </c>
      <c r="X39" s="13">
        <v>105.49176221655736</v>
      </c>
      <c r="Y39" s="13">
        <v>177.87395753639902</v>
      </c>
      <c r="Z39" s="13">
        <v>574.13939169649052</v>
      </c>
      <c r="AA39" s="13">
        <v>28.18114037138406</v>
      </c>
      <c r="AB39" s="13">
        <v>514.25062743640217</v>
      </c>
      <c r="AC39" s="13">
        <v>0</v>
      </c>
      <c r="AD39" s="13">
        <v>0</v>
      </c>
      <c r="AE39" s="13">
        <v>0</v>
      </c>
      <c r="AF39" s="13">
        <v>0</v>
      </c>
      <c r="AG39" s="13">
        <v>1347.5363600676149</v>
      </c>
      <c r="AH39" s="13">
        <v>2779.6915430332051</v>
      </c>
      <c r="AI39" s="13">
        <v>82.581038228751666</v>
      </c>
      <c r="AJ39" s="13">
        <v>1230.6077570114571</v>
      </c>
      <c r="AK39" s="13">
        <v>1811.6953190404909</v>
      </c>
      <c r="AL39" s="13">
        <v>89379.960839429288</v>
      </c>
      <c r="AM39" s="13">
        <v>200.82917408171247</v>
      </c>
      <c r="AN39" s="13">
        <v>15209.968635724223</v>
      </c>
      <c r="AO39" s="13">
        <v>3353.8429414514653</v>
      </c>
      <c r="AP39" s="13">
        <v>16919.175016055549</v>
      </c>
      <c r="AQ39" s="13">
        <v>245.04787087357926</v>
      </c>
      <c r="AR39" s="13">
        <v>303.04359469143992</v>
      </c>
      <c r="AS39" s="13">
        <v>60054.90630808079</v>
      </c>
      <c r="AT39" s="13">
        <v>24896.207555720819</v>
      </c>
      <c r="AU39" s="13">
        <v>78796.44514941817</v>
      </c>
      <c r="AV39" s="13">
        <v>291032.11868349812</v>
      </c>
      <c r="AW39" s="13">
        <v>51031.202769213116</v>
      </c>
      <c r="AX39" s="13">
        <v>202866.10951948352</v>
      </c>
      <c r="AY39" s="13">
        <v>46076.295251047522</v>
      </c>
      <c r="AZ39" s="13">
        <v>32373.771362813328</v>
      </c>
      <c r="BA39" s="13">
        <v>148358.07211491553</v>
      </c>
      <c r="BB39" s="13">
        <v>43385.719930233507</v>
      </c>
      <c r="BC39" s="13">
        <v>0</v>
      </c>
      <c r="BD39" s="13">
        <f t="shared" si="2"/>
        <v>1120712.9173866443</v>
      </c>
      <c r="BE39" s="13">
        <v>0</v>
      </c>
      <c r="BF39" s="18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14315898.480051598</v>
      </c>
      <c r="BL39" s="16">
        <f t="shared" si="3"/>
        <v>15436611.397438241</v>
      </c>
      <c r="BM39" s="17"/>
      <c r="BN39" s="17"/>
    </row>
    <row r="40" spans="1:67" s="11" customFormat="1" ht="15" customHeight="1">
      <c r="A40" s="12">
        <f t="shared" si="0"/>
        <v>2797563.6687009335</v>
      </c>
      <c r="B40" s="13">
        <v>0</v>
      </c>
      <c r="C40" s="13">
        <v>0</v>
      </c>
      <c r="D40" s="13">
        <f t="shared" si="1"/>
        <v>0</v>
      </c>
      <c r="E40" s="13">
        <v>2797563.6687009335</v>
      </c>
      <c r="F40" s="14">
        <v>32</v>
      </c>
      <c r="G40" s="19" t="s">
        <v>75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41561.179839007047</v>
      </c>
      <c r="AI40" s="13">
        <v>14602.869387908684</v>
      </c>
      <c r="AJ40" s="13">
        <v>13426.173444949924</v>
      </c>
      <c r="AK40" s="13">
        <v>50130.617117984082</v>
      </c>
      <c r="AL40" s="13">
        <v>0</v>
      </c>
      <c r="AM40" s="13">
        <v>0</v>
      </c>
      <c r="AN40" s="13">
        <v>3676.425296889649</v>
      </c>
      <c r="AO40" s="13">
        <v>0</v>
      </c>
      <c r="AP40" s="13">
        <v>0</v>
      </c>
      <c r="AQ40" s="13">
        <v>0</v>
      </c>
      <c r="AR40" s="13">
        <v>0</v>
      </c>
      <c r="AS40" s="13">
        <v>25959.782972528614</v>
      </c>
      <c r="AT40" s="13">
        <v>48097.896138636439</v>
      </c>
      <c r="AU40" s="13">
        <v>0</v>
      </c>
      <c r="AV40" s="13">
        <v>0</v>
      </c>
      <c r="AW40" s="13">
        <v>0</v>
      </c>
      <c r="AX40" s="13">
        <v>211137.44735463895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f t="shared" si="2"/>
        <v>408592.39155254338</v>
      </c>
      <c r="BE40" s="13">
        <v>0</v>
      </c>
      <c r="BF40" s="18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2388971.2771483902</v>
      </c>
      <c r="BL40" s="16">
        <f t="shared" si="3"/>
        <v>2797563.6687009335</v>
      </c>
      <c r="BM40" s="17"/>
      <c r="BN40" s="17"/>
    </row>
    <row r="41" spans="1:67" s="11" customFormat="1" ht="15" customHeight="1">
      <c r="A41" s="12">
        <f t="shared" si="0"/>
        <v>30292485.699250739</v>
      </c>
      <c r="B41" s="13">
        <v>0</v>
      </c>
      <c r="C41" s="13">
        <v>0</v>
      </c>
      <c r="D41" s="13">
        <f t="shared" si="1"/>
        <v>0</v>
      </c>
      <c r="E41" s="13">
        <v>30292485.699250739</v>
      </c>
      <c r="F41" s="14">
        <v>33</v>
      </c>
      <c r="G41" s="19" t="s">
        <v>32</v>
      </c>
      <c r="H41" s="13">
        <v>2814.7562074567181</v>
      </c>
      <c r="I41" s="13">
        <v>254.08072328794634</v>
      </c>
      <c r="J41" s="13">
        <v>0</v>
      </c>
      <c r="K41" s="13">
        <v>0</v>
      </c>
      <c r="L41" s="13">
        <v>6285.5570903197822</v>
      </c>
      <c r="M41" s="13">
        <v>973192.92137083504</v>
      </c>
      <c r="N41" s="13">
        <v>86298.507423022835</v>
      </c>
      <c r="O41" s="13">
        <v>64328.757479521766</v>
      </c>
      <c r="P41" s="13">
        <v>76956.869264823807</v>
      </c>
      <c r="Q41" s="13">
        <v>19829.556643480602</v>
      </c>
      <c r="R41" s="13">
        <v>50803.970619267639</v>
      </c>
      <c r="S41" s="13">
        <v>198479.21287045843</v>
      </c>
      <c r="T41" s="13">
        <v>307059.04725920333</v>
      </c>
      <c r="U41" s="13">
        <v>365394.92021309916</v>
      </c>
      <c r="V41" s="13">
        <v>243993.30429892347</v>
      </c>
      <c r="W41" s="13">
        <v>46701.373793612453</v>
      </c>
      <c r="X41" s="13">
        <v>20283.734598484683</v>
      </c>
      <c r="Y41" s="13">
        <v>83858.235071519914</v>
      </c>
      <c r="Z41" s="13">
        <v>66767.398842733528</v>
      </c>
      <c r="AA41" s="13">
        <v>8086.430081449962</v>
      </c>
      <c r="AB41" s="13">
        <v>48076.557167588573</v>
      </c>
      <c r="AC41" s="13">
        <v>1705.1902050046474</v>
      </c>
      <c r="AD41" s="13">
        <v>9993.2139403946785</v>
      </c>
      <c r="AE41" s="13">
        <v>277649.32716848823</v>
      </c>
      <c r="AF41" s="13">
        <v>22954.652042599024</v>
      </c>
      <c r="AG41" s="13">
        <v>140489.26271885121</v>
      </c>
      <c r="AH41" s="13">
        <v>21361.799743206189</v>
      </c>
      <c r="AI41" s="13">
        <v>6764.0575795168115</v>
      </c>
      <c r="AJ41" s="13">
        <v>2867.2645180332797</v>
      </c>
      <c r="AK41" s="13">
        <v>5030.7126630184857</v>
      </c>
      <c r="AL41" s="13">
        <v>767997.49024444958</v>
      </c>
      <c r="AM41" s="13">
        <v>99833.319706744762</v>
      </c>
      <c r="AN41" s="13">
        <v>293053.66503486043</v>
      </c>
      <c r="AO41" s="13">
        <v>218239.57831708941</v>
      </c>
      <c r="AP41" s="13">
        <v>588966.87264795799</v>
      </c>
      <c r="AQ41" s="13">
        <v>341769.56842172117</v>
      </c>
      <c r="AR41" s="13">
        <v>119795.17120853957</v>
      </c>
      <c r="AS41" s="13">
        <v>16966.290010531884</v>
      </c>
      <c r="AT41" s="13">
        <v>86268.296724380139</v>
      </c>
      <c r="AU41" s="13">
        <v>89681.249387369608</v>
      </c>
      <c r="AV41" s="13">
        <v>9604.5091712377471</v>
      </c>
      <c r="AW41" s="13">
        <v>146929.62848397353</v>
      </c>
      <c r="AX41" s="13">
        <v>215367.39134517338</v>
      </c>
      <c r="AY41" s="13">
        <v>40501.180304242072</v>
      </c>
      <c r="AZ41" s="13">
        <v>8335.0200290129196</v>
      </c>
      <c r="BA41" s="13">
        <v>262000.33540816061</v>
      </c>
      <c r="BB41" s="13">
        <v>155395.32365690009</v>
      </c>
      <c r="BC41" s="13">
        <v>0</v>
      </c>
      <c r="BD41" s="13">
        <f t="shared" si="2"/>
        <v>6618985.5617005471</v>
      </c>
      <c r="BE41" s="13">
        <v>2946.9191632724264</v>
      </c>
      <c r="BF41" s="13">
        <v>5223098.1645825878</v>
      </c>
      <c r="BG41" s="13">
        <v>5226045.0837458605</v>
      </c>
      <c r="BH41" s="13">
        <v>16718962.668075632</v>
      </c>
      <c r="BI41" s="13">
        <v>0</v>
      </c>
      <c r="BJ41" s="13">
        <v>16718962.668075632</v>
      </c>
      <c r="BK41" s="13">
        <v>1728492.1896714754</v>
      </c>
      <c r="BL41" s="16">
        <f t="shared" si="3"/>
        <v>30292485.503193516</v>
      </c>
      <c r="BM41" s="17"/>
      <c r="BN41" s="17"/>
    </row>
    <row r="42" spans="1:67" s="11" customFormat="1" ht="24">
      <c r="A42" s="12">
        <f t="shared" si="0"/>
        <v>5370960.2099734163</v>
      </c>
      <c r="B42" s="13">
        <v>0</v>
      </c>
      <c r="C42" s="13">
        <v>0</v>
      </c>
      <c r="D42" s="13">
        <f t="shared" si="1"/>
        <v>0</v>
      </c>
      <c r="E42" s="13">
        <v>5370960.2099734163</v>
      </c>
      <c r="F42" s="14">
        <v>34</v>
      </c>
      <c r="G42" s="19" t="s">
        <v>33</v>
      </c>
      <c r="H42" s="13">
        <v>176.31140586906366</v>
      </c>
      <c r="I42" s="13">
        <v>12.785467011389406</v>
      </c>
      <c r="J42" s="13">
        <v>0</v>
      </c>
      <c r="K42" s="13">
        <v>0</v>
      </c>
      <c r="L42" s="13">
        <v>9567.8316337176657</v>
      </c>
      <c r="M42" s="13">
        <v>64607.890895685392</v>
      </c>
      <c r="N42" s="13">
        <v>1644.5856165522414</v>
      </c>
      <c r="O42" s="13">
        <v>9811.1374068148434</v>
      </c>
      <c r="P42" s="13">
        <v>1606.8420439930735</v>
      </c>
      <c r="Q42" s="13">
        <v>994.83694664214022</v>
      </c>
      <c r="R42" s="13">
        <v>9712.7112202461667</v>
      </c>
      <c r="S42" s="13">
        <v>7405.1771365304776</v>
      </c>
      <c r="T42" s="13">
        <v>16754.232415513165</v>
      </c>
      <c r="U42" s="13">
        <v>19689.757771418364</v>
      </c>
      <c r="V42" s="13">
        <v>43900.404735702527</v>
      </c>
      <c r="W42" s="13">
        <v>18254.888495475028</v>
      </c>
      <c r="X42" s="13">
        <v>2747.3731569403476</v>
      </c>
      <c r="Y42" s="13">
        <v>9635.8584227204556</v>
      </c>
      <c r="Z42" s="13">
        <v>3735.582554359316</v>
      </c>
      <c r="AA42" s="13">
        <v>738.46917821642228</v>
      </c>
      <c r="AB42" s="13">
        <v>2679.0414153724632</v>
      </c>
      <c r="AC42" s="13">
        <v>459.53539284594802</v>
      </c>
      <c r="AD42" s="13">
        <v>372.21198641669241</v>
      </c>
      <c r="AE42" s="13">
        <v>1827.6585576498619</v>
      </c>
      <c r="AF42" s="13">
        <v>126.77396302230409</v>
      </c>
      <c r="AG42" s="13">
        <v>14878.596323142914</v>
      </c>
      <c r="AH42" s="13">
        <v>0</v>
      </c>
      <c r="AI42" s="13">
        <v>2000.725330131083</v>
      </c>
      <c r="AJ42" s="13">
        <v>1771.531757103741</v>
      </c>
      <c r="AK42" s="13">
        <v>7352.3154348821963</v>
      </c>
      <c r="AL42" s="13">
        <v>13314.08608178631</v>
      </c>
      <c r="AM42" s="13">
        <v>7438.4869970999171</v>
      </c>
      <c r="AN42" s="13">
        <v>619376.59918078245</v>
      </c>
      <c r="AO42" s="13">
        <v>153763.5845042711</v>
      </c>
      <c r="AP42" s="13">
        <v>30032.375801558454</v>
      </c>
      <c r="AQ42" s="13">
        <v>1169480.2748305651</v>
      </c>
      <c r="AR42" s="13">
        <v>45549.834459359496</v>
      </c>
      <c r="AS42" s="13">
        <v>858.61963332000687</v>
      </c>
      <c r="AT42" s="13">
        <v>96402.479996085269</v>
      </c>
      <c r="AU42" s="13">
        <v>4419.4665282527385</v>
      </c>
      <c r="AV42" s="13">
        <v>0</v>
      </c>
      <c r="AW42" s="13">
        <v>311411.21636170446</v>
      </c>
      <c r="AX42" s="13">
        <v>118185.66851442959</v>
      </c>
      <c r="AY42" s="13">
        <v>15379.761779929613</v>
      </c>
      <c r="AZ42" s="13">
        <v>2383.9582076640113</v>
      </c>
      <c r="BA42" s="13">
        <v>8600.6528887158238</v>
      </c>
      <c r="BB42" s="13">
        <v>26127.756356368827</v>
      </c>
      <c r="BC42" s="13">
        <v>0</v>
      </c>
      <c r="BD42" s="13">
        <f t="shared" si="2"/>
        <v>2875189.8887858675</v>
      </c>
      <c r="BE42" s="13">
        <v>0</v>
      </c>
      <c r="BF42" s="13">
        <v>774997.00789241842</v>
      </c>
      <c r="BG42" s="13">
        <v>774997.00789241842</v>
      </c>
      <c r="BH42" s="13">
        <v>1299923.0857882402</v>
      </c>
      <c r="BI42" s="13">
        <v>0</v>
      </c>
      <c r="BJ42" s="13">
        <v>1299923.0857882402</v>
      </c>
      <c r="BK42" s="13">
        <v>420850.22750689025</v>
      </c>
      <c r="BL42" s="16">
        <f t="shared" si="3"/>
        <v>5370960.2099734163</v>
      </c>
      <c r="BM42" s="17"/>
      <c r="BN42" s="17"/>
    </row>
    <row r="43" spans="1:67" s="11" customFormat="1" ht="15" customHeight="1">
      <c r="A43" s="12">
        <f t="shared" si="0"/>
        <v>12912276.890060872</v>
      </c>
      <c r="B43" s="13">
        <v>0</v>
      </c>
      <c r="C43" s="13">
        <v>1586855.1272902498</v>
      </c>
      <c r="D43" s="13">
        <f t="shared" si="1"/>
        <v>1586855.1272902498</v>
      </c>
      <c r="E43" s="13">
        <v>11325421.762770621</v>
      </c>
      <c r="F43" s="14">
        <v>35</v>
      </c>
      <c r="G43" s="19" t="s">
        <v>34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52739.722892489604</v>
      </c>
      <c r="N43" s="13">
        <v>11375.769561891049</v>
      </c>
      <c r="O43" s="13">
        <v>15295.834921526468</v>
      </c>
      <c r="P43" s="13">
        <v>1481.1903183079544</v>
      </c>
      <c r="Q43" s="13">
        <v>1386.0122921863413</v>
      </c>
      <c r="R43" s="13">
        <v>6266.8699270529578</v>
      </c>
      <c r="S43" s="13">
        <v>18753.969210962827</v>
      </c>
      <c r="T43" s="13">
        <v>10046.510102887327</v>
      </c>
      <c r="U43" s="13">
        <v>49710.077050203188</v>
      </c>
      <c r="V43" s="13">
        <v>9818.0273946745765</v>
      </c>
      <c r="W43" s="13">
        <v>8314.621087756108</v>
      </c>
      <c r="X43" s="13">
        <v>1928.1259006320383</v>
      </c>
      <c r="Y43" s="13">
        <v>377.71160347492582</v>
      </c>
      <c r="Z43" s="13">
        <v>4138.8825227834841</v>
      </c>
      <c r="AA43" s="13">
        <v>706.37246434089548</v>
      </c>
      <c r="AB43" s="13">
        <v>3167.8840685136083</v>
      </c>
      <c r="AC43" s="13">
        <v>0</v>
      </c>
      <c r="AD43" s="13">
        <v>0</v>
      </c>
      <c r="AE43" s="13">
        <v>0</v>
      </c>
      <c r="AF43" s="13">
        <v>0</v>
      </c>
      <c r="AG43" s="13">
        <v>9179.8538161512079</v>
      </c>
      <c r="AH43" s="13">
        <v>10266.159438029907</v>
      </c>
      <c r="AI43" s="13">
        <v>6623.7741369138894</v>
      </c>
      <c r="AJ43" s="13">
        <v>7755.0570857745543</v>
      </c>
      <c r="AK43" s="13">
        <v>5411.4413063011634</v>
      </c>
      <c r="AL43" s="13">
        <v>6754.0132050101038</v>
      </c>
      <c r="AM43" s="13">
        <v>6040.6440649943961</v>
      </c>
      <c r="AN43" s="13">
        <v>537642.76922022528</v>
      </c>
      <c r="AO43" s="13">
        <v>7018.7590417683714</v>
      </c>
      <c r="AP43" s="13">
        <v>11989.317553595571</v>
      </c>
      <c r="AQ43" s="13">
        <v>2456.7594300059459</v>
      </c>
      <c r="AR43" s="13">
        <v>109747.42312163001</v>
      </c>
      <c r="AS43" s="13">
        <v>29363.805980537039</v>
      </c>
      <c r="AT43" s="13">
        <v>34972.27568602853</v>
      </c>
      <c r="AU43" s="13">
        <v>71797.75329642705</v>
      </c>
      <c r="AV43" s="13">
        <v>5327.2549350382378</v>
      </c>
      <c r="AW43" s="13">
        <v>389274.65019517281</v>
      </c>
      <c r="AX43" s="13">
        <v>218584.21788659692</v>
      </c>
      <c r="AY43" s="13">
        <v>46650.490511386241</v>
      </c>
      <c r="AZ43" s="13">
        <v>18461.123481727183</v>
      </c>
      <c r="BA43" s="13">
        <v>95407.583170865313</v>
      </c>
      <c r="BB43" s="13">
        <v>71246.9379259579</v>
      </c>
      <c r="BC43" s="13">
        <v>0</v>
      </c>
      <c r="BD43" s="13">
        <f t="shared" si="2"/>
        <v>1897479.6458098206</v>
      </c>
      <c r="BE43" s="13">
        <v>4888.9683140533625</v>
      </c>
      <c r="BF43" s="13">
        <v>1829432.3692980076</v>
      </c>
      <c r="BG43" s="13">
        <v>1834321.3376120608</v>
      </c>
      <c r="BH43" s="13">
        <v>8973369.0236796215</v>
      </c>
      <c r="BI43" s="13">
        <v>207106.88295936931</v>
      </c>
      <c r="BJ43" s="13">
        <v>9180475.9066389911</v>
      </c>
      <c r="BK43" s="13">
        <v>0</v>
      </c>
      <c r="BL43" s="16">
        <f t="shared" si="3"/>
        <v>12912276.890060872</v>
      </c>
      <c r="BM43" s="17"/>
      <c r="BN43" s="17"/>
    </row>
    <row r="44" spans="1:67" s="11" customFormat="1" ht="15" customHeight="1">
      <c r="A44" s="12">
        <f t="shared" si="0"/>
        <v>11536299.698040148</v>
      </c>
      <c r="B44" s="13">
        <v>0</v>
      </c>
      <c r="C44" s="13">
        <v>503036.46797820367</v>
      </c>
      <c r="D44" s="13">
        <f t="shared" si="1"/>
        <v>503036.46797820367</v>
      </c>
      <c r="E44" s="13">
        <v>11033263.230061945</v>
      </c>
      <c r="F44" s="14">
        <v>36</v>
      </c>
      <c r="G44" s="19" t="s">
        <v>76</v>
      </c>
      <c r="H44" s="13">
        <v>1184.4329343663521</v>
      </c>
      <c r="I44" s="13">
        <v>179.72786122934042</v>
      </c>
      <c r="J44" s="13">
        <v>0</v>
      </c>
      <c r="K44" s="13">
        <v>0</v>
      </c>
      <c r="L44" s="13">
        <v>3785.0689393244147</v>
      </c>
      <c r="M44" s="13">
        <v>319721.73929339537</v>
      </c>
      <c r="N44" s="13">
        <v>63634.794565765158</v>
      </c>
      <c r="O44" s="13">
        <v>61719.497476671342</v>
      </c>
      <c r="P44" s="13">
        <v>24368.94535094552</v>
      </c>
      <c r="Q44" s="13">
        <v>10973.352844849949</v>
      </c>
      <c r="R44" s="13">
        <v>49526.892634253425</v>
      </c>
      <c r="S44" s="13">
        <v>90136.011842149266</v>
      </c>
      <c r="T44" s="13">
        <v>65911.142031884374</v>
      </c>
      <c r="U44" s="13">
        <v>232258.28881111986</v>
      </c>
      <c r="V44" s="13">
        <v>101280.23414544092</v>
      </c>
      <c r="W44" s="13">
        <v>92550.833891694288</v>
      </c>
      <c r="X44" s="13">
        <v>21399.487589430388</v>
      </c>
      <c r="Y44" s="13">
        <v>40230.239606927309</v>
      </c>
      <c r="Z44" s="13">
        <v>36764.738202879162</v>
      </c>
      <c r="AA44" s="13">
        <v>5459.5862803078808</v>
      </c>
      <c r="AB44" s="13">
        <v>17073.728740226717</v>
      </c>
      <c r="AC44" s="13">
        <v>1947.2149248043795</v>
      </c>
      <c r="AD44" s="13">
        <v>3131.8132543531392</v>
      </c>
      <c r="AE44" s="13">
        <v>87965.550483510131</v>
      </c>
      <c r="AF44" s="13">
        <v>2527.7948019935102</v>
      </c>
      <c r="AG44" s="13">
        <v>59082.071049341721</v>
      </c>
      <c r="AH44" s="13">
        <v>13676.45351682505</v>
      </c>
      <c r="AI44" s="13">
        <v>28238.818144927616</v>
      </c>
      <c r="AJ44" s="13">
        <v>1641.6394521393242</v>
      </c>
      <c r="AK44" s="13">
        <v>9776.0321528756867</v>
      </c>
      <c r="AL44" s="13">
        <v>302744.31512030761</v>
      </c>
      <c r="AM44" s="13">
        <v>69000.2075818085</v>
      </c>
      <c r="AN44" s="13">
        <v>643339.3474935221</v>
      </c>
      <c r="AO44" s="13">
        <v>41191.90966156897</v>
      </c>
      <c r="AP44" s="13">
        <v>116686.65554438354</v>
      </c>
      <c r="AQ44" s="13">
        <v>72507.408148628034</v>
      </c>
      <c r="AR44" s="13">
        <v>56374.022092618492</v>
      </c>
      <c r="AS44" s="13">
        <v>42185.241456773569</v>
      </c>
      <c r="AT44" s="13">
        <v>189401.99805991171</v>
      </c>
      <c r="AU44" s="13">
        <v>26545.84299467882</v>
      </c>
      <c r="AV44" s="13">
        <v>36184.189134706561</v>
      </c>
      <c r="AW44" s="13">
        <v>219751.09583336423</v>
      </c>
      <c r="AX44" s="13">
        <v>57074.520618926203</v>
      </c>
      <c r="AY44" s="13">
        <v>1385.2537380052809</v>
      </c>
      <c r="AZ44" s="13">
        <v>4953.7177691566212</v>
      </c>
      <c r="BA44" s="13">
        <v>84138.545012481918</v>
      </c>
      <c r="BB44" s="13">
        <v>8962.4942428377944</v>
      </c>
      <c r="BC44" s="13">
        <v>0</v>
      </c>
      <c r="BD44" s="13">
        <f t="shared" si="2"/>
        <v>3418572.8953273124</v>
      </c>
      <c r="BE44" s="13">
        <v>24564.218162998954</v>
      </c>
      <c r="BF44" s="13">
        <v>1358068.0242163138</v>
      </c>
      <c r="BG44" s="13">
        <v>1382632.2423793129</v>
      </c>
      <c r="BH44" s="13">
        <v>6632388.1544207428</v>
      </c>
      <c r="BI44" s="13">
        <v>70281.443541999994</v>
      </c>
      <c r="BJ44" s="13">
        <v>6702669.5979627427</v>
      </c>
      <c r="BK44" s="13">
        <v>32424.962370781817</v>
      </c>
      <c r="BL44" s="16">
        <f t="shared" si="3"/>
        <v>11536299.69804015</v>
      </c>
      <c r="BM44" s="17"/>
      <c r="BN44" s="17"/>
    </row>
    <row r="45" spans="1:67" s="11" customFormat="1" ht="15" customHeight="1">
      <c r="A45" s="12">
        <f t="shared" si="0"/>
        <v>4971964.827361716</v>
      </c>
      <c r="B45" s="13">
        <v>1419781.4594439799</v>
      </c>
      <c r="C45" s="13">
        <v>0</v>
      </c>
      <c r="D45" s="13">
        <f t="shared" si="1"/>
        <v>1419781.4594439799</v>
      </c>
      <c r="E45" s="13">
        <v>3552183.3679177365</v>
      </c>
      <c r="F45" s="14">
        <v>37</v>
      </c>
      <c r="G45" s="19" t="s">
        <v>77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26383.948507569592</v>
      </c>
      <c r="N45" s="13">
        <v>18966.755958326339</v>
      </c>
      <c r="O45" s="13">
        <v>12166.643493335408</v>
      </c>
      <c r="P45" s="13">
        <v>6942.6443126439463</v>
      </c>
      <c r="Q45" s="13">
        <v>3051.0886284333906</v>
      </c>
      <c r="R45" s="13">
        <v>13320.024576447435</v>
      </c>
      <c r="S45" s="13">
        <v>17751.163109300949</v>
      </c>
      <c r="T45" s="13">
        <v>2541.3850569748233</v>
      </c>
      <c r="U45" s="13">
        <v>42335.397623864446</v>
      </c>
      <c r="V45" s="13">
        <v>27949.31865520668</v>
      </c>
      <c r="W45" s="13">
        <v>10471.772005138522</v>
      </c>
      <c r="X45" s="13">
        <v>4507.7789741654306</v>
      </c>
      <c r="Y45" s="13">
        <v>12433.81068392514</v>
      </c>
      <c r="Z45" s="13">
        <v>1239.7038141507605</v>
      </c>
      <c r="AA45" s="13">
        <v>900.34712540684279</v>
      </c>
      <c r="AB45" s="13">
        <v>1154.9510098806809</v>
      </c>
      <c r="AC45" s="13">
        <v>613.38150155885592</v>
      </c>
      <c r="AD45" s="13">
        <v>747.64086556747952</v>
      </c>
      <c r="AE45" s="13">
        <v>28086.307455977389</v>
      </c>
      <c r="AF45" s="13">
        <v>1273.1594393552436</v>
      </c>
      <c r="AG45" s="13">
        <v>15536.278192887436</v>
      </c>
      <c r="AH45" s="13">
        <v>1907.7826463138933</v>
      </c>
      <c r="AI45" s="13">
        <v>2507.695133509807</v>
      </c>
      <c r="AJ45" s="13">
        <v>533.7069319951745</v>
      </c>
      <c r="AK45" s="13">
        <v>0</v>
      </c>
      <c r="AL45" s="13">
        <v>569.00512689338541</v>
      </c>
      <c r="AM45" s="13">
        <v>2947.5959304317084</v>
      </c>
      <c r="AN45" s="13">
        <v>384011.06845963729</v>
      </c>
      <c r="AO45" s="13">
        <v>14575.983047597974</v>
      </c>
      <c r="AP45" s="13">
        <v>15314.713164269462</v>
      </c>
      <c r="AQ45" s="13">
        <v>6517.3924780220013</v>
      </c>
      <c r="AR45" s="13">
        <v>139469.50045662335</v>
      </c>
      <c r="AS45" s="13">
        <v>68986.19223608161</v>
      </c>
      <c r="AT45" s="13">
        <v>257657.48135280269</v>
      </c>
      <c r="AU45" s="13">
        <v>324993.42054804129</v>
      </c>
      <c r="AV45" s="13">
        <v>3858.6899780412973</v>
      </c>
      <c r="AW45" s="13">
        <v>207932.89788732104</v>
      </c>
      <c r="AX45" s="13">
        <v>203316.91342911869</v>
      </c>
      <c r="AY45" s="13">
        <v>14735.022069112918</v>
      </c>
      <c r="AZ45" s="13">
        <v>3820.5963373689356</v>
      </c>
      <c r="BA45" s="13">
        <v>16115.620621576201</v>
      </c>
      <c r="BB45" s="13">
        <v>18456.454641023236</v>
      </c>
      <c r="BC45" s="13">
        <v>0</v>
      </c>
      <c r="BD45" s="13">
        <f t="shared" si="2"/>
        <v>1936601.2334658985</v>
      </c>
      <c r="BE45" s="13">
        <v>1215861.065094342</v>
      </c>
      <c r="BF45" s="13">
        <v>1005192.8614620166</v>
      </c>
      <c r="BG45" s="13">
        <v>2221053.9265563586</v>
      </c>
      <c r="BH45" s="13">
        <v>814309.66733945895</v>
      </c>
      <c r="BI45" s="13">
        <v>0</v>
      </c>
      <c r="BJ45" s="13">
        <v>814309.66733945895</v>
      </c>
      <c r="BK45" s="13">
        <v>0</v>
      </c>
      <c r="BL45" s="16">
        <f t="shared" si="3"/>
        <v>4971964.827361716</v>
      </c>
      <c r="BM45" s="17"/>
      <c r="BN45" s="17"/>
    </row>
    <row r="46" spans="1:67" s="11" customFormat="1" ht="15" customHeight="1">
      <c r="A46" s="12">
        <f t="shared" si="0"/>
        <v>4222495.5076169483</v>
      </c>
      <c r="B46" s="13">
        <v>170880</v>
      </c>
      <c r="C46" s="13">
        <v>0</v>
      </c>
      <c r="D46" s="13">
        <f t="shared" si="1"/>
        <v>170880</v>
      </c>
      <c r="E46" s="13">
        <v>4051615.5076169483</v>
      </c>
      <c r="F46" s="14">
        <v>38</v>
      </c>
      <c r="G46" s="19" t="s">
        <v>78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18212.909731414085</v>
      </c>
      <c r="N46" s="13">
        <v>10088.288319288014</v>
      </c>
      <c r="O46" s="13">
        <v>8568.8708993674227</v>
      </c>
      <c r="P46" s="13">
        <v>1924.2503200996375</v>
      </c>
      <c r="Q46" s="13">
        <v>833.98257902383727</v>
      </c>
      <c r="R46" s="13">
        <v>6729.6685366908559</v>
      </c>
      <c r="S46" s="13">
        <v>1203.0147564207491</v>
      </c>
      <c r="T46" s="13">
        <v>4087.1682610057555</v>
      </c>
      <c r="U46" s="13">
        <v>24862.729496871452</v>
      </c>
      <c r="V46" s="13">
        <v>7399.9689519880039</v>
      </c>
      <c r="W46" s="13">
        <v>8323.7782384210714</v>
      </c>
      <c r="X46" s="13">
        <v>2873.9461838572583</v>
      </c>
      <c r="Y46" s="13">
        <v>2131.7962249178072</v>
      </c>
      <c r="Z46" s="13">
        <v>2191.2173390167263</v>
      </c>
      <c r="AA46" s="13">
        <v>513.92585984939467</v>
      </c>
      <c r="AB46" s="13">
        <v>97.632978109248199</v>
      </c>
      <c r="AC46" s="13">
        <v>0</v>
      </c>
      <c r="AD46" s="13">
        <v>134.42934243204459</v>
      </c>
      <c r="AE46" s="13">
        <v>2570.358948742436</v>
      </c>
      <c r="AF46" s="13">
        <v>0</v>
      </c>
      <c r="AG46" s="13">
        <v>7393.3480110958644</v>
      </c>
      <c r="AH46" s="13">
        <v>5985.4816271367063</v>
      </c>
      <c r="AI46" s="13">
        <v>2147.1208293359241</v>
      </c>
      <c r="AJ46" s="13">
        <v>1096.0949834905607</v>
      </c>
      <c r="AK46" s="13">
        <v>56.633006262788513</v>
      </c>
      <c r="AL46" s="13">
        <v>1261.0588630254717</v>
      </c>
      <c r="AM46" s="13">
        <v>1057.9728980237323</v>
      </c>
      <c r="AN46" s="13">
        <v>323822.47862849006</v>
      </c>
      <c r="AO46" s="13">
        <v>9836.9994818586056</v>
      </c>
      <c r="AP46" s="13">
        <v>9130.3493478689215</v>
      </c>
      <c r="AQ46" s="13">
        <v>640186.8370437097</v>
      </c>
      <c r="AR46" s="13">
        <v>361786.92545793153</v>
      </c>
      <c r="AS46" s="13">
        <v>112411.39919634396</v>
      </c>
      <c r="AT46" s="13">
        <v>35688.037218627127</v>
      </c>
      <c r="AU46" s="13">
        <v>50715.640476746637</v>
      </c>
      <c r="AV46" s="13">
        <v>1535.4662725828355</v>
      </c>
      <c r="AW46" s="13">
        <v>149918.1459365061</v>
      </c>
      <c r="AX46" s="13">
        <v>113114.67473224178</v>
      </c>
      <c r="AY46" s="13">
        <v>0</v>
      </c>
      <c r="AZ46" s="13">
        <v>0</v>
      </c>
      <c r="BA46" s="13">
        <v>3107.1077583373722</v>
      </c>
      <c r="BB46" s="13">
        <v>9660.6594109970756</v>
      </c>
      <c r="BC46" s="13">
        <v>0</v>
      </c>
      <c r="BD46" s="13">
        <f t="shared" si="2"/>
        <v>1942660.3681481285</v>
      </c>
      <c r="BE46" s="13">
        <v>191552.32463654739</v>
      </c>
      <c r="BF46" s="13">
        <v>1546359.1361245236</v>
      </c>
      <c r="BG46" s="13">
        <v>1737911.4607610709</v>
      </c>
      <c r="BH46" s="13">
        <v>541923.67870774854</v>
      </c>
      <c r="BI46" s="13">
        <v>0</v>
      </c>
      <c r="BJ46" s="13">
        <v>541923.67870774854</v>
      </c>
      <c r="BK46" s="13">
        <v>0</v>
      </c>
      <c r="BL46" s="16">
        <f t="shared" si="3"/>
        <v>4222495.5076169483</v>
      </c>
      <c r="BM46" s="17"/>
      <c r="BN46" s="17"/>
    </row>
    <row r="47" spans="1:67" s="11" customFormat="1" ht="15" customHeight="1">
      <c r="A47" s="12">
        <f t="shared" si="0"/>
        <v>13492371.646950046</v>
      </c>
      <c r="B47" s="13">
        <v>0</v>
      </c>
      <c r="C47" s="13">
        <v>0</v>
      </c>
      <c r="D47" s="13">
        <f t="shared" si="1"/>
        <v>0</v>
      </c>
      <c r="E47" s="13">
        <v>13492371.646950046</v>
      </c>
      <c r="F47" s="14">
        <v>39</v>
      </c>
      <c r="G47" s="19" t="s">
        <v>35</v>
      </c>
      <c r="H47" s="13">
        <v>84.122939914070841</v>
      </c>
      <c r="I47" s="13">
        <v>9.1504381228562917</v>
      </c>
      <c r="J47" s="13">
        <v>0</v>
      </c>
      <c r="K47" s="13">
        <v>0</v>
      </c>
      <c r="L47" s="13">
        <v>0</v>
      </c>
      <c r="M47" s="13">
        <v>40113.496599270118</v>
      </c>
      <c r="N47" s="13">
        <v>4127.8712811851738</v>
      </c>
      <c r="O47" s="13">
        <v>20842.790379929356</v>
      </c>
      <c r="P47" s="13">
        <v>0</v>
      </c>
      <c r="Q47" s="13">
        <v>420.13748635916954</v>
      </c>
      <c r="R47" s="13">
        <v>9647.3220634936351</v>
      </c>
      <c r="S47" s="13">
        <v>0</v>
      </c>
      <c r="T47" s="13">
        <v>27629.593965780121</v>
      </c>
      <c r="U47" s="13">
        <v>22422.851635313149</v>
      </c>
      <c r="V47" s="13">
        <v>4701.3946492091682</v>
      </c>
      <c r="W47" s="13">
        <v>9250.8652484622835</v>
      </c>
      <c r="X47" s="13">
        <v>3394.9564557655049</v>
      </c>
      <c r="Y47" s="13">
        <v>17758.138198271539</v>
      </c>
      <c r="Z47" s="13">
        <v>5094.7930598316379</v>
      </c>
      <c r="AA47" s="13">
        <v>1045.5661291650617</v>
      </c>
      <c r="AB47" s="13">
        <v>2417.3386495157665</v>
      </c>
      <c r="AC47" s="13">
        <v>529.94034215127249</v>
      </c>
      <c r="AD47" s="13">
        <v>799.16582177030284</v>
      </c>
      <c r="AE47" s="13">
        <v>21428.591386186788</v>
      </c>
      <c r="AF47" s="13">
        <v>1162.1708471494269</v>
      </c>
      <c r="AG47" s="13">
        <v>16764.974136365287</v>
      </c>
      <c r="AH47" s="13">
        <v>8326.578844596399</v>
      </c>
      <c r="AI47" s="13">
        <v>9689.573491625677</v>
      </c>
      <c r="AJ47" s="13">
        <v>1478.3300045415074</v>
      </c>
      <c r="AK47" s="13">
        <v>2802.2168727741773</v>
      </c>
      <c r="AL47" s="13">
        <v>7774.4997459905226</v>
      </c>
      <c r="AM47" s="13">
        <v>4104.4051920297297</v>
      </c>
      <c r="AN47" s="13">
        <v>381349.20106054295</v>
      </c>
      <c r="AO47" s="13">
        <v>24171.003912579199</v>
      </c>
      <c r="AP47" s="13">
        <v>102241.72769848634</v>
      </c>
      <c r="AQ47" s="13">
        <v>32785.960830407646</v>
      </c>
      <c r="AR47" s="13">
        <v>14125.827696941777</v>
      </c>
      <c r="AS47" s="13">
        <v>105544.26783832243</v>
      </c>
      <c r="AT47" s="13">
        <v>1925647.6746538021</v>
      </c>
      <c r="AU47" s="13">
        <v>329329.31272870483</v>
      </c>
      <c r="AV47" s="13">
        <v>39791.01987082589</v>
      </c>
      <c r="AW47" s="13">
        <v>717903.79545859806</v>
      </c>
      <c r="AX47" s="13">
        <v>115441.10641033575</v>
      </c>
      <c r="AY47" s="13">
        <v>19849.650427073306</v>
      </c>
      <c r="AZ47" s="13">
        <v>14041.547826444141</v>
      </c>
      <c r="BA47" s="13">
        <v>187700.27773957225</v>
      </c>
      <c r="BB47" s="13">
        <v>90368.348791141369</v>
      </c>
      <c r="BC47" s="13">
        <v>0</v>
      </c>
      <c r="BD47" s="13">
        <f t="shared" si="2"/>
        <v>4344111.5588085474</v>
      </c>
      <c r="BE47" s="13">
        <v>262563.51329053385</v>
      </c>
      <c r="BF47" s="13">
        <v>3385087.1923761652</v>
      </c>
      <c r="BG47" s="13">
        <v>3647650.705666699</v>
      </c>
      <c r="BH47" s="13">
        <v>5500609.3824747987</v>
      </c>
      <c r="BI47" s="13">
        <v>0</v>
      </c>
      <c r="BJ47" s="13">
        <v>5500609.3824747987</v>
      </c>
      <c r="BK47" s="13">
        <v>0</v>
      </c>
      <c r="BL47" s="16">
        <f t="shared" si="3"/>
        <v>13492371.646950044</v>
      </c>
      <c r="BM47" s="17"/>
      <c r="BN47" s="17"/>
    </row>
    <row r="48" spans="1:67" s="11" customFormat="1" ht="15" customHeight="1">
      <c r="A48" s="12">
        <f t="shared" si="0"/>
        <v>24834283.586715721</v>
      </c>
      <c r="B48" s="13">
        <v>2052</v>
      </c>
      <c r="C48" s="13">
        <v>0</v>
      </c>
      <c r="D48" s="13">
        <f t="shared" si="1"/>
        <v>2052</v>
      </c>
      <c r="E48" s="13">
        <v>24832231.586715721</v>
      </c>
      <c r="F48" s="14">
        <v>40</v>
      </c>
      <c r="G48" s="19" t="s">
        <v>36</v>
      </c>
      <c r="H48" s="13">
        <v>1110.2716379623325</v>
      </c>
      <c r="I48" s="13">
        <v>50.86397684205938</v>
      </c>
      <c r="J48" s="13">
        <v>0</v>
      </c>
      <c r="K48" s="13">
        <v>0</v>
      </c>
      <c r="L48" s="13">
        <v>6896.303012791348</v>
      </c>
      <c r="M48" s="13">
        <v>150640.40507807513</v>
      </c>
      <c r="N48" s="13">
        <v>29543.719246386368</v>
      </c>
      <c r="O48" s="13">
        <v>65768.682302639063</v>
      </c>
      <c r="P48" s="13">
        <v>6129.9941337086457</v>
      </c>
      <c r="Q48" s="13">
        <v>1931.1729335441335</v>
      </c>
      <c r="R48" s="13">
        <v>25292.10469944455</v>
      </c>
      <c r="S48" s="13">
        <v>28700.774008185952</v>
      </c>
      <c r="T48" s="13">
        <v>57474.506954962781</v>
      </c>
      <c r="U48" s="13">
        <v>87132.730223608596</v>
      </c>
      <c r="V48" s="13">
        <v>55536.750945787782</v>
      </c>
      <c r="W48" s="13">
        <v>16880.225693472152</v>
      </c>
      <c r="X48" s="13">
        <v>6201.7105660344214</v>
      </c>
      <c r="Y48" s="13">
        <v>25496.527229296946</v>
      </c>
      <c r="Z48" s="13">
        <v>15460.748745258195</v>
      </c>
      <c r="AA48" s="13">
        <v>2485.852886448587</v>
      </c>
      <c r="AB48" s="13">
        <v>12611.407920438807</v>
      </c>
      <c r="AC48" s="13">
        <v>2527.9039805081247</v>
      </c>
      <c r="AD48" s="13">
        <v>1974.3439266442761</v>
      </c>
      <c r="AE48" s="13">
        <v>36110.675408885254</v>
      </c>
      <c r="AF48" s="13">
        <v>6142.801934986639</v>
      </c>
      <c r="AG48" s="13">
        <v>26654.870914835032</v>
      </c>
      <c r="AH48" s="13">
        <v>128816.35395516088</v>
      </c>
      <c r="AI48" s="13">
        <v>43412.421985489629</v>
      </c>
      <c r="AJ48" s="13">
        <v>25442.725631581394</v>
      </c>
      <c r="AK48" s="13">
        <v>56378.818695254362</v>
      </c>
      <c r="AL48" s="13">
        <v>247930.46803786934</v>
      </c>
      <c r="AM48" s="13">
        <v>90812.266379669891</v>
      </c>
      <c r="AN48" s="13">
        <v>606691.74887297279</v>
      </c>
      <c r="AO48" s="13">
        <v>39132.120792741829</v>
      </c>
      <c r="AP48" s="13">
        <v>43107.916057214272</v>
      </c>
      <c r="AQ48" s="13">
        <v>414212.17992582207</v>
      </c>
      <c r="AR48" s="13">
        <v>86499.463625278193</v>
      </c>
      <c r="AS48" s="13">
        <v>90727.342033021239</v>
      </c>
      <c r="AT48" s="13">
        <v>596174.1473566778</v>
      </c>
      <c r="AU48" s="13">
        <v>2164951.2899198011</v>
      </c>
      <c r="AV48" s="13">
        <v>980381.36063998949</v>
      </c>
      <c r="AW48" s="13">
        <v>1050588.3413212898</v>
      </c>
      <c r="AX48" s="13">
        <v>4242890.2177203419</v>
      </c>
      <c r="AY48" s="13">
        <v>75410.102934705283</v>
      </c>
      <c r="AZ48" s="13">
        <v>18703.931386992695</v>
      </c>
      <c r="BA48" s="13">
        <v>114225.10812491107</v>
      </c>
      <c r="BB48" s="13">
        <v>330043.70189423166</v>
      </c>
      <c r="BC48" s="13">
        <v>0</v>
      </c>
      <c r="BD48" s="13">
        <f t="shared" si="2"/>
        <v>12115287.375651764</v>
      </c>
      <c r="BE48" s="13">
        <v>90400.09093915706</v>
      </c>
      <c r="BF48" s="13">
        <v>5228612.7975548878</v>
      </c>
      <c r="BG48" s="13">
        <v>5319012.8884940445</v>
      </c>
      <c r="BH48" s="13">
        <v>7399983.3225699142</v>
      </c>
      <c r="BI48" s="13">
        <v>0</v>
      </c>
      <c r="BJ48" s="13">
        <v>7399983.3225699142</v>
      </c>
      <c r="BK48" s="13">
        <v>0</v>
      </c>
      <c r="BL48" s="16">
        <f t="shared" si="3"/>
        <v>24834283.586715721</v>
      </c>
      <c r="BM48" s="17"/>
      <c r="BN48" s="17"/>
    </row>
    <row r="49" spans="1:66" s="11" customFormat="1" ht="15" customHeight="1">
      <c r="A49" s="12">
        <f t="shared" si="0"/>
        <v>22778514.967531346</v>
      </c>
      <c r="B49" s="13">
        <v>0</v>
      </c>
      <c r="C49" s="13">
        <v>0</v>
      </c>
      <c r="D49" s="13">
        <f t="shared" si="1"/>
        <v>0</v>
      </c>
      <c r="E49" s="13">
        <v>22778514.967531346</v>
      </c>
      <c r="F49" s="14">
        <v>41</v>
      </c>
      <c r="G49" s="19" t="s">
        <v>37</v>
      </c>
      <c r="H49" s="13">
        <v>0</v>
      </c>
      <c r="I49" s="13">
        <v>0</v>
      </c>
      <c r="J49" s="13">
        <v>0</v>
      </c>
      <c r="K49" s="13">
        <v>0</v>
      </c>
      <c r="L49" s="13">
        <v>647.0156068775957</v>
      </c>
      <c r="M49" s="13">
        <v>154791.42398935612</v>
      </c>
      <c r="N49" s="13">
        <v>25042.516560366508</v>
      </c>
      <c r="O49" s="13">
        <v>66635.408285075944</v>
      </c>
      <c r="P49" s="13">
        <v>18312.879056841535</v>
      </c>
      <c r="Q49" s="13">
        <v>2805.5702202454572</v>
      </c>
      <c r="R49" s="13">
        <v>16835.257038382788</v>
      </c>
      <c r="S49" s="13">
        <v>76733.805292587218</v>
      </c>
      <c r="T49" s="13">
        <v>2916.3978682884808</v>
      </c>
      <c r="U49" s="13">
        <v>75996.24212993907</v>
      </c>
      <c r="V49" s="13">
        <v>12374.24045385663</v>
      </c>
      <c r="W49" s="13">
        <v>21327.610605942926</v>
      </c>
      <c r="X49" s="13">
        <v>2448.020751415952</v>
      </c>
      <c r="Y49" s="13">
        <v>15014.399629029109</v>
      </c>
      <c r="Z49" s="13">
        <v>18537.05453580444</v>
      </c>
      <c r="AA49" s="13">
        <v>4362.0212266162152</v>
      </c>
      <c r="AB49" s="13">
        <v>21593.119063229551</v>
      </c>
      <c r="AC49" s="13">
        <v>2768.3721619543758</v>
      </c>
      <c r="AD49" s="13">
        <v>1229.1062541258</v>
      </c>
      <c r="AE49" s="13">
        <v>0</v>
      </c>
      <c r="AF49" s="13">
        <v>7547.4440133615972</v>
      </c>
      <c r="AG49" s="13">
        <v>92291.748362981918</v>
      </c>
      <c r="AH49" s="13">
        <v>0</v>
      </c>
      <c r="AI49" s="13">
        <v>12451.144590042342</v>
      </c>
      <c r="AJ49" s="13">
        <v>1309.9328267554451</v>
      </c>
      <c r="AK49" s="13">
        <v>1450.7694835093062</v>
      </c>
      <c r="AL49" s="13">
        <v>21011.258968829592</v>
      </c>
      <c r="AM49" s="13">
        <v>9563.0390787587276</v>
      </c>
      <c r="AN49" s="13">
        <v>1686999.436966964</v>
      </c>
      <c r="AO49" s="13">
        <v>171911.25341714907</v>
      </c>
      <c r="AP49" s="13">
        <v>571571.88523611263</v>
      </c>
      <c r="AQ49" s="13">
        <v>250494.29039159746</v>
      </c>
      <c r="AR49" s="13">
        <v>280986.24755758164</v>
      </c>
      <c r="AS49" s="13">
        <v>216328.09679496192</v>
      </c>
      <c r="AT49" s="13">
        <v>175539.69636928148</v>
      </c>
      <c r="AU49" s="13">
        <v>972923.03696303023</v>
      </c>
      <c r="AV49" s="13">
        <v>232615.94571658954</v>
      </c>
      <c r="AW49" s="13">
        <v>1505309.8576338068</v>
      </c>
      <c r="AX49" s="13">
        <v>403718.30910960207</v>
      </c>
      <c r="AY49" s="13">
        <v>203716.93409705005</v>
      </c>
      <c r="AZ49" s="13">
        <v>56136.039270010471</v>
      </c>
      <c r="BA49" s="13">
        <v>457893.2412333017</v>
      </c>
      <c r="BB49" s="13">
        <v>122862.00207185395</v>
      </c>
      <c r="BC49" s="13">
        <v>0</v>
      </c>
      <c r="BD49" s="13">
        <f t="shared" si="2"/>
        <v>7995002.0708830673</v>
      </c>
      <c r="BE49" s="13">
        <v>0</v>
      </c>
      <c r="BF49" s="18">
        <v>0</v>
      </c>
      <c r="BG49" s="13">
        <v>0</v>
      </c>
      <c r="BH49" s="13">
        <v>14623036.378696693</v>
      </c>
      <c r="BI49" s="13">
        <v>0</v>
      </c>
      <c r="BJ49" s="13">
        <v>14623036.378696693</v>
      </c>
      <c r="BK49" s="13">
        <v>160476.51795158439</v>
      </c>
      <c r="BL49" s="16">
        <f t="shared" si="3"/>
        <v>22778514.967531346</v>
      </c>
      <c r="BM49" s="17"/>
      <c r="BN49" s="17"/>
    </row>
    <row r="50" spans="1:66" s="11" customFormat="1" ht="15" customHeight="1">
      <c r="A50" s="12">
        <f t="shared" si="0"/>
        <v>39260496.686286353</v>
      </c>
      <c r="B50" s="13">
        <v>117.09647434538849</v>
      </c>
      <c r="C50" s="13">
        <v>0</v>
      </c>
      <c r="D50" s="13">
        <f t="shared" si="1"/>
        <v>117.09647434538849</v>
      </c>
      <c r="E50" s="13">
        <v>39260379.589812011</v>
      </c>
      <c r="F50" s="14">
        <v>42</v>
      </c>
      <c r="G50" s="19" t="s">
        <v>38</v>
      </c>
      <c r="H50" s="13">
        <v>189.18691545314894</v>
      </c>
      <c r="I50" s="13">
        <v>0</v>
      </c>
      <c r="J50" s="13">
        <v>0</v>
      </c>
      <c r="K50" s="13">
        <v>0</v>
      </c>
      <c r="L50" s="13">
        <v>9746.1507258365818</v>
      </c>
      <c r="M50" s="13">
        <v>454309.99950914981</v>
      </c>
      <c r="N50" s="13">
        <v>180304.35229518567</v>
      </c>
      <c r="O50" s="13">
        <v>267443.1154920109</v>
      </c>
      <c r="P50" s="13">
        <v>26031.030101845441</v>
      </c>
      <c r="Q50" s="13">
        <v>11452.394823490959</v>
      </c>
      <c r="R50" s="13">
        <v>58732.535791210801</v>
      </c>
      <c r="S50" s="13">
        <v>231284.81439796777</v>
      </c>
      <c r="T50" s="13">
        <v>156633.1606867626</v>
      </c>
      <c r="U50" s="13">
        <v>347446.45750259625</v>
      </c>
      <c r="V50" s="13">
        <v>306817.08951922494</v>
      </c>
      <c r="W50" s="13">
        <v>110106.24003874476</v>
      </c>
      <c r="X50" s="13">
        <v>27943.094742604633</v>
      </c>
      <c r="Y50" s="13">
        <v>20152.557531720944</v>
      </c>
      <c r="Z50" s="13">
        <v>51295.35621429763</v>
      </c>
      <c r="AA50" s="13">
        <v>13026.851485868092</v>
      </c>
      <c r="AB50" s="13">
        <v>39275.187403624208</v>
      </c>
      <c r="AC50" s="13">
        <v>6899.302543681144</v>
      </c>
      <c r="AD50" s="13">
        <v>2642.9018505347153</v>
      </c>
      <c r="AE50" s="13">
        <v>57074.381590690682</v>
      </c>
      <c r="AF50" s="13">
        <v>7370.2785668523829</v>
      </c>
      <c r="AG50" s="13">
        <v>98677.681765263857</v>
      </c>
      <c r="AH50" s="13">
        <v>183916.45618085927</v>
      </c>
      <c r="AI50" s="13">
        <v>65841.465631913466</v>
      </c>
      <c r="AJ50" s="13">
        <v>109339.02053780966</v>
      </c>
      <c r="AK50" s="13">
        <v>148530.2109953062</v>
      </c>
      <c r="AL50" s="13">
        <v>342897.2837522201</v>
      </c>
      <c r="AM50" s="13">
        <v>288181.17999286117</v>
      </c>
      <c r="AN50" s="13">
        <v>3306854.9320853581</v>
      </c>
      <c r="AO50" s="13">
        <v>187716.61647677314</v>
      </c>
      <c r="AP50" s="13">
        <v>281091.07307145931</v>
      </c>
      <c r="AQ50" s="13">
        <v>350106.10106621991</v>
      </c>
      <c r="AR50" s="13">
        <v>228478.78406199854</v>
      </c>
      <c r="AS50" s="13">
        <v>958979.52511536307</v>
      </c>
      <c r="AT50" s="13">
        <v>1782224.2091833875</v>
      </c>
      <c r="AU50" s="13">
        <v>2984237.7067175461</v>
      </c>
      <c r="AV50" s="13">
        <v>649682.03491761372</v>
      </c>
      <c r="AW50" s="13">
        <v>5209655.6070646523</v>
      </c>
      <c r="AX50" s="13">
        <v>2397496.002005707</v>
      </c>
      <c r="AY50" s="13">
        <v>604689.48100485152</v>
      </c>
      <c r="AZ50" s="13">
        <v>149722.12804007824</v>
      </c>
      <c r="BA50" s="13">
        <v>909397.76345620293</v>
      </c>
      <c r="BB50" s="13">
        <v>508824.55753783364</v>
      </c>
      <c r="BC50" s="13">
        <v>0</v>
      </c>
      <c r="BD50" s="13">
        <f t="shared" si="2"/>
        <v>24132716.260390636</v>
      </c>
      <c r="BE50" s="13">
        <v>1097057.669335217</v>
      </c>
      <c r="BF50" s="13">
        <v>12174781.23029355</v>
      </c>
      <c r="BG50" s="13">
        <v>13271838.899628766</v>
      </c>
      <c r="BH50" s="13">
        <v>989740.48659756233</v>
      </c>
      <c r="BI50" s="13">
        <v>0</v>
      </c>
      <c r="BJ50" s="13">
        <v>989740.48659756233</v>
      </c>
      <c r="BK50" s="13">
        <v>866201.23966942157</v>
      </c>
      <c r="BL50" s="16">
        <f t="shared" si="3"/>
        <v>39260496.886286385</v>
      </c>
      <c r="BM50" s="17"/>
      <c r="BN50" s="17"/>
    </row>
    <row r="51" spans="1:66" s="11" customFormat="1" ht="24">
      <c r="A51" s="12">
        <f t="shared" si="0"/>
        <v>24189587.141419102</v>
      </c>
      <c r="B51" s="13">
        <v>0</v>
      </c>
      <c r="C51" s="13">
        <v>0</v>
      </c>
      <c r="D51" s="13">
        <f t="shared" si="1"/>
        <v>0</v>
      </c>
      <c r="E51" s="13">
        <v>24189587.141419102</v>
      </c>
      <c r="F51" s="14">
        <v>43</v>
      </c>
      <c r="G51" s="19" t="s">
        <v>39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f t="shared" si="2"/>
        <v>0</v>
      </c>
      <c r="BE51" s="13">
        <v>0</v>
      </c>
      <c r="BF51" s="18">
        <v>0</v>
      </c>
      <c r="BG51" s="13">
        <v>0</v>
      </c>
      <c r="BH51" s="13">
        <v>0</v>
      </c>
      <c r="BI51" s="13">
        <v>24189587.141419102</v>
      </c>
      <c r="BJ51" s="13">
        <v>24189587.141419102</v>
      </c>
      <c r="BK51" s="13">
        <v>0</v>
      </c>
      <c r="BL51" s="16">
        <f t="shared" si="3"/>
        <v>24189587.141419102</v>
      </c>
      <c r="BM51" s="17"/>
      <c r="BN51" s="17"/>
    </row>
    <row r="52" spans="1:66" s="11" customFormat="1" ht="15" customHeight="1">
      <c r="A52" s="12">
        <f t="shared" si="0"/>
        <v>5978576.9970668433</v>
      </c>
      <c r="B52" s="13">
        <v>0</v>
      </c>
      <c r="C52" s="13">
        <v>0</v>
      </c>
      <c r="D52" s="13">
        <f t="shared" si="1"/>
        <v>0</v>
      </c>
      <c r="E52" s="13">
        <v>5978576.9970668433</v>
      </c>
      <c r="F52" s="14">
        <v>44</v>
      </c>
      <c r="G52" s="19" t="s">
        <v>40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2204.7166608709663</v>
      </c>
      <c r="AK52" s="13">
        <v>1689.9639204870168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1024.418639307027</v>
      </c>
      <c r="AR52" s="13">
        <v>1460.2014392646222</v>
      </c>
      <c r="AS52" s="13">
        <v>0</v>
      </c>
      <c r="AT52" s="13">
        <v>0</v>
      </c>
      <c r="AU52" s="13">
        <v>10193.420880072637</v>
      </c>
      <c r="AV52" s="13">
        <v>0</v>
      </c>
      <c r="AW52" s="13">
        <v>0</v>
      </c>
      <c r="AX52" s="13">
        <v>86558.010367462412</v>
      </c>
      <c r="AY52" s="13">
        <v>0</v>
      </c>
      <c r="AZ52" s="13">
        <v>4750.0415784161069</v>
      </c>
      <c r="BA52" s="13">
        <v>0</v>
      </c>
      <c r="BB52" s="13">
        <v>0</v>
      </c>
      <c r="BC52" s="13">
        <v>0</v>
      </c>
      <c r="BD52" s="13">
        <f t="shared" si="2"/>
        <v>107880.77348588078</v>
      </c>
      <c r="BE52" s="13">
        <v>0</v>
      </c>
      <c r="BF52" s="18">
        <v>0</v>
      </c>
      <c r="BG52" s="13">
        <v>0</v>
      </c>
      <c r="BH52" s="13">
        <v>5870696.223580963</v>
      </c>
      <c r="BI52" s="13">
        <v>0</v>
      </c>
      <c r="BJ52" s="13">
        <v>5870696.223580963</v>
      </c>
      <c r="BK52" s="13">
        <v>0</v>
      </c>
      <c r="BL52" s="16">
        <f t="shared" si="3"/>
        <v>5978576.9970668433</v>
      </c>
      <c r="BM52" s="17"/>
      <c r="BN52" s="17"/>
    </row>
    <row r="53" spans="1:66" s="11" customFormat="1" ht="15" customHeight="1">
      <c r="A53" s="12">
        <f t="shared" si="0"/>
        <v>2098139.0055464148</v>
      </c>
      <c r="B53" s="13">
        <v>0</v>
      </c>
      <c r="C53" s="13">
        <v>0</v>
      </c>
      <c r="D53" s="13">
        <f t="shared" si="1"/>
        <v>0</v>
      </c>
      <c r="E53" s="13">
        <v>2098139.0055464148</v>
      </c>
      <c r="F53" s="14">
        <v>45</v>
      </c>
      <c r="G53" s="19" t="s">
        <v>79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f t="shared" si="2"/>
        <v>0</v>
      </c>
      <c r="BE53" s="13">
        <v>0</v>
      </c>
      <c r="BF53" s="18">
        <v>0</v>
      </c>
      <c r="BG53" s="13">
        <v>0</v>
      </c>
      <c r="BH53" s="13">
        <v>282817.19030189095</v>
      </c>
      <c r="BI53" s="13">
        <v>1815321.8152445238</v>
      </c>
      <c r="BJ53" s="13">
        <v>2098139.0055464148</v>
      </c>
      <c r="BK53" s="13">
        <v>0</v>
      </c>
      <c r="BL53" s="16">
        <f t="shared" si="3"/>
        <v>2098139.0055464148</v>
      </c>
      <c r="BM53" s="17"/>
      <c r="BN53" s="17"/>
    </row>
    <row r="54" spans="1:66" s="11" customFormat="1" ht="15" customHeight="1">
      <c r="A54" s="12">
        <f t="shared" si="0"/>
        <v>12184503.156847788</v>
      </c>
      <c r="B54" s="13">
        <v>0</v>
      </c>
      <c r="C54" s="13">
        <v>0</v>
      </c>
      <c r="D54" s="13">
        <f t="shared" si="1"/>
        <v>0</v>
      </c>
      <c r="E54" s="13">
        <v>12184503.156847788</v>
      </c>
      <c r="F54" s="14">
        <v>46</v>
      </c>
      <c r="G54" s="19" t="s">
        <v>41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509.67104400363189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2918438.9104338754</v>
      </c>
      <c r="BB54" s="13">
        <v>0</v>
      </c>
      <c r="BC54" s="13">
        <v>0</v>
      </c>
      <c r="BD54" s="13">
        <f t="shared" si="2"/>
        <v>2918948.5814778791</v>
      </c>
      <c r="BE54" s="13">
        <v>0</v>
      </c>
      <c r="BF54" s="13">
        <v>1250680</v>
      </c>
      <c r="BG54" s="13">
        <v>1250680</v>
      </c>
      <c r="BH54" s="13">
        <v>2361781.3067159997</v>
      </c>
      <c r="BI54" s="13">
        <v>5653093.2686539087</v>
      </c>
      <c r="BJ54" s="13">
        <v>8014874.5753699085</v>
      </c>
      <c r="BK54" s="13">
        <v>0</v>
      </c>
      <c r="BL54" s="16">
        <f t="shared" si="3"/>
        <v>12184503.156847788</v>
      </c>
      <c r="BM54" s="17"/>
      <c r="BN54" s="17"/>
    </row>
    <row r="55" spans="1:66" s="11" customFormat="1" ht="24">
      <c r="A55" s="12">
        <f t="shared" si="0"/>
        <v>7561672.6562740775</v>
      </c>
      <c r="B55" s="13">
        <v>4977.3069339812637</v>
      </c>
      <c r="C55" s="13">
        <v>0</v>
      </c>
      <c r="D55" s="13">
        <f t="shared" si="1"/>
        <v>4977.3069339812637</v>
      </c>
      <c r="E55" s="13">
        <v>7556695.3493400961</v>
      </c>
      <c r="F55" s="14">
        <v>47</v>
      </c>
      <c r="G55" s="19" t="s">
        <v>42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264518.44793832384</v>
      </c>
      <c r="N55" s="13">
        <v>11866.176718382721</v>
      </c>
      <c r="O55" s="13">
        <v>14073.410104813431</v>
      </c>
      <c r="P55" s="13">
        <v>1754.2814354996249</v>
      </c>
      <c r="Q55" s="13">
        <v>360.85530173534084</v>
      </c>
      <c r="R55" s="13">
        <v>10186.141688436901</v>
      </c>
      <c r="S55" s="13">
        <v>19981.880411955455</v>
      </c>
      <c r="T55" s="13">
        <v>12868.347150009589</v>
      </c>
      <c r="U55" s="13">
        <v>65969.082356338957</v>
      </c>
      <c r="V55" s="13">
        <v>11627.603035244771</v>
      </c>
      <c r="W55" s="13">
        <v>330.27679675134397</v>
      </c>
      <c r="X55" s="13">
        <v>0</v>
      </c>
      <c r="Y55" s="13">
        <v>12086.02833878713</v>
      </c>
      <c r="Z55" s="13">
        <v>11943.827437542315</v>
      </c>
      <c r="AA55" s="13">
        <v>1637.385932435875</v>
      </c>
      <c r="AB55" s="13">
        <v>5703.8343604244728</v>
      </c>
      <c r="AC55" s="13">
        <v>925.41894456926798</v>
      </c>
      <c r="AD55" s="13">
        <v>0</v>
      </c>
      <c r="AE55" s="13">
        <v>0</v>
      </c>
      <c r="AF55" s="13">
        <v>6539.0460065788029</v>
      </c>
      <c r="AG55" s="13">
        <v>39205.797881919352</v>
      </c>
      <c r="AH55" s="13">
        <v>39836.896225508441</v>
      </c>
      <c r="AI55" s="13">
        <v>8065.07623632577</v>
      </c>
      <c r="AJ55" s="13">
        <v>727.60735525485336</v>
      </c>
      <c r="AK55" s="13">
        <v>352.85445526812009</v>
      </c>
      <c r="AL55" s="13">
        <v>69753.09125599853</v>
      </c>
      <c r="AM55" s="13">
        <v>0</v>
      </c>
      <c r="AN55" s="13">
        <v>734889.10711372131</v>
      </c>
      <c r="AO55" s="13">
        <v>113672.40116330553</v>
      </c>
      <c r="AP55" s="13">
        <v>79901.7869228825</v>
      </c>
      <c r="AQ55" s="13">
        <v>39048.113355684269</v>
      </c>
      <c r="AR55" s="13">
        <v>5041.6423263280303</v>
      </c>
      <c r="AS55" s="13">
        <v>22075.741225479716</v>
      </c>
      <c r="AT55" s="13">
        <v>154807.8622647709</v>
      </c>
      <c r="AU55" s="13">
        <v>359432.45901564183</v>
      </c>
      <c r="AV55" s="13">
        <v>19874.836013210715</v>
      </c>
      <c r="AW55" s="13">
        <v>42953.855934455394</v>
      </c>
      <c r="AX55" s="13">
        <v>540404.53955820587</v>
      </c>
      <c r="AY55" s="13">
        <v>13928.733393599916</v>
      </c>
      <c r="AZ55" s="13">
        <v>13978.221114769643</v>
      </c>
      <c r="BA55" s="13">
        <v>30962.046490559063</v>
      </c>
      <c r="BB55" s="13">
        <v>758196.40434202459</v>
      </c>
      <c r="BC55" s="13">
        <v>0</v>
      </c>
      <c r="BD55" s="13">
        <f t="shared" si="2"/>
        <v>3539481.1176027441</v>
      </c>
      <c r="BE55" s="13">
        <v>63742.493880834671</v>
      </c>
      <c r="BF55" s="13">
        <v>436370.18317629461</v>
      </c>
      <c r="BG55" s="13">
        <v>500112.67705712927</v>
      </c>
      <c r="BH55" s="13">
        <v>3496528.4616142036</v>
      </c>
      <c r="BI55" s="13">
        <v>0</v>
      </c>
      <c r="BJ55" s="13">
        <v>3496528.4616142036</v>
      </c>
      <c r="BK55" s="13">
        <v>25550.400000000001</v>
      </c>
      <c r="BL55" s="16">
        <f t="shared" si="3"/>
        <v>7561672.6562740775</v>
      </c>
      <c r="BM55" s="17"/>
      <c r="BN55" s="17"/>
    </row>
    <row r="56" spans="1:66" s="11" customFormat="1" ht="15" customHeight="1">
      <c r="A56" s="12">
        <f t="shared" si="0"/>
        <v>1080936.2546252641</v>
      </c>
      <c r="B56" s="13">
        <v>0</v>
      </c>
      <c r="C56" s="13">
        <v>0</v>
      </c>
      <c r="D56" s="13">
        <f t="shared" si="1"/>
        <v>0</v>
      </c>
      <c r="E56" s="13">
        <v>1080936.2546252641</v>
      </c>
      <c r="F56" s="14">
        <v>48</v>
      </c>
      <c r="G56" s="19" t="s">
        <v>43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f t="shared" si="2"/>
        <v>0</v>
      </c>
      <c r="BE56" s="13">
        <v>0</v>
      </c>
      <c r="BF56" s="18">
        <v>0</v>
      </c>
      <c r="BG56" s="13">
        <v>0</v>
      </c>
      <c r="BH56" s="13">
        <v>1080936.2546252641</v>
      </c>
      <c r="BI56" s="13">
        <v>0</v>
      </c>
      <c r="BJ56" s="13">
        <v>1080936.2546252641</v>
      </c>
      <c r="BK56" s="13">
        <v>0</v>
      </c>
      <c r="BL56" s="16">
        <f t="shared" si="3"/>
        <v>1080936.2546252641</v>
      </c>
      <c r="BM56" s="17"/>
      <c r="BN56" s="17"/>
    </row>
    <row r="57" spans="1:66" s="11" customFormat="1" ht="15" customHeight="1">
      <c r="A57" s="12">
        <f t="shared" si="0"/>
        <v>0</v>
      </c>
      <c r="B57" s="18"/>
      <c r="C57" s="13"/>
      <c r="D57" s="13">
        <f t="shared" si="1"/>
        <v>0</v>
      </c>
      <c r="E57" s="13"/>
      <c r="F57" s="14"/>
      <c r="G57" s="1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3">
        <v>0</v>
      </c>
      <c r="BH57" s="18"/>
      <c r="BI57" s="13"/>
      <c r="BJ57" s="13">
        <v>0</v>
      </c>
      <c r="BK57" s="18">
        <v>0</v>
      </c>
      <c r="BL57" s="16">
        <f t="shared" si="3"/>
        <v>0</v>
      </c>
      <c r="BM57" s="17"/>
      <c r="BN57" s="17"/>
    </row>
    <row r="58" spans="1:66" s="11" customFormat="1" ht="15" customHeight="1">
      <c r="A58" s="12">
        <f t="shared" si="0"/>
        <v>3267347.4452662719</v>
      </c>
      <c r="B58" s="13">
        <v>3267347.4452662719</v>
      </c>
      <c r="C58" s="13"/>
      <c r="D58" s="13">
        <f t="shared" si="1"/>
        <v>3267347.4452662719</v>
      </c>
      <c r="E58" s="13">
        <v>0</v>
      </c>
      <c r="F58" s="14"/>
      <c r="G58" s="19" t="s">
        <v>80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3">
        <v>0</v>
      </c>
      <c r="BH58" s="21">
        <v>3267347.4452662719</v>
      </c>
      <c r="BI58" s="13"/>
      <c r="BJ58" s="13">
        <v>3267347.4452662719</v>
      </c>
      <c r="BK58" s="18"/>
      <c r="BL58" s="16">
        <f t="shared" si="3"/>
        <v>3267347.4452662719</v>
      </c>
      <c r="BM58" s="17"/>
      <c r="BN58" s="17"/>
    </row>
    <row r="59" spans="1:66" s="11" customFormat="1" ht="15" customHeight="1">
      <c r="A59" s="22"/>
      <c r="B59" s="18"/>
      <c r="C59" s="13"/>
      <c r="D59" s="18"/>
      <c r="E59" s="18"/>
      <c r="F59" s="14"/>
      <c r="G59" s="13" t="s">
        <v>81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23">
        <v>2931615.4200955587</v>
      </c>
      <c r="BF59" s="18"/>
      <c r="BG59" s="13">
        <v>2931615.4200955587</v>
      </c>
      <c r="BH59" s="13">
        <v>-2931615.0200955598</v>
      </c>
      <c r="BI59" s="13"/>
      <c r="BJ59" s="13">
        <v>-2931615.0200955598</v>
      </c>
      <c r="BK59" s="18"/>
      <c r="BL59" s="16">
        <f t="shared" si="3"/>
        <v>0.39999999897554517</v>
      </c>
      <c r="BM59" s="17"/>
      <c r="BN59" s="17"/>
    </row>
    <row r="60" spans="1:66" s="11" customFormat="1" ht="15" customHeight="1">
      <c r="A60" s="22"/>
      <c r="B60" s="18"/>
      <c r="C60" s="13"/>
      <c r="D60" s="18"/>
      <c r="E60" s="18"/>
      <c r="F60" s="14"/>
      <c r="G60" s="13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23"/>
      <c r="BF60" s="18"/>
      <c r="BG60" s="13"/>
      <c r="BH60" s="13"/>
      <c r="BI60" s="13"/>
      <c r="BJ60" s="13"/>
      <c r="BK60" s="18"/>
      <c r="BL60" s="16"/>
      <c r="BM60" s="17"/>
    </row>
    <row r="61" spans="1:66" s="11" customFormat="1" ht="15" customHeight="1">
      <c r="A61" s="12">
        <f>SUM(A9:A60)</f>
        <v>375155732.923356</v>
      </c>
      <c r="B61" s="13">
        <f t="shared" ref="B61:E61" si="4">SUM(B9:B60)</f>
        <v>52460894.087296113</v>
      </c>
      <c r="C61" s="13">
        <f t="shared" si="4"/>
        <v>29764924.28602124</v>
      </c>
      <c r="D61" s="13">
        <f t="shared" si="4"/>
        <v>82225818.373317361</v>
      </c>
      <c r="E61" s="13">
        <f t="shared" si="4"/>
        <v>292929914.5500387</v>
      </c>
      <c r="F61" s="14"/>
      <c r="G61" s="3" t="s">
        <v>44</v>
      </c>
      <c r="H61" s="13">
        <f>SUM(H9:H59)</f>
        <v>23659.608668794837</v>
      </c>
      <c r="I61" s="13">
        <f t="shared" ref="I61:BL61" si="5">SUM(I9:I59)</f>
        <v>1284.8736168581647</v>
      </c>
      <c r="J61" s="13">
        <f t="shared" si="5"/>
        <v>0</v>
      </c>
      <c r="K61" s="13">
        <f t="shared" si="5"/>
        <v>0</v>
      </c>
      <c r="L61" s="13">
        <f t="shared" si="5"/>
        <v>93283.278226990835</v>
      </c>
      <c r="M61" s="13">
        <f t="shared" si="5"/>
        <v>8972463.330142878</v>
      </c>
      <c r="N61" s="13">
        <f t="shared" si="5"/>
        <v>1069461.6431838893</v>
      </c>
      <c r="O61" s="13">
        <f t="shared" si="5"/>
        <v>1655240.5118885539</v>
      </c>
      <c r="P61" s="13">
        <f t="shared" si="5"/>
        <v>599991.86565972609</v>
      </c>
      <c r="Q61" s="13">
        <f t="shared" si="5"/>
        <v>136162.86833097032</v>
      </c>
      <c r="R61" s="13">
        <f t="shared" si="5"/>
        <v>665216.01700609655</v>
      </c>
      <c r="S61" s="13">
        <f t="shared" si="5"/>
        <v>1475505.0147663811</v>
      </c>
      <c r="T61" s="13">
        <f t="shared" si="5"/>
        <v>3437653.5383775858</v>
      </c>
      <c r="U61" s="13">
        <f t="shared" si="5"/>
        <v>3462401.7036373811</v>
      </c>
      <c r="V61" s="13">
        <f t="shared" si="5"/>
        <v>2208918.8694100194</v>
      </c>
      <c r="W61" s="13">
        <f t="shared" si="5"/>
        <v>812095.67419578251</v>
      </c>
      <c r="X61" s="13">
        <f t="shared" si="5"/>
        <v>399100.58282563789</v>
      </c>
      <c r="Y61" s="13">
        <f t="shared" si="5"/>
        <v>1131777.5453465634</v>
      </c>
      <c r="Z61" s="13">
        <f t="shared" si="5"/>
        <v>767918.23343996319</v>
      </c>
      <c r="AA61" s="13">
        <f t="shared" si="5"/>
        <v>98937.806144966235</v>
      </c>
      <c r="AB61" s="13">
        <f t="shared" si="5"/>
        <v>518868.31205616874</v>
      </c>
      <c r="AC61" s="13">
        <f t="shared" si="5"/>
        <v>76506.865484711132</v>
      </c>
      <c r="AD61" s="13">
        <f t="shared" si="5"/>
        <v>92109.473216179176</v>
      </c>
      <c r="AE61" s="13">
        <f t="shared" si="5"/>
        <v>1922105.3564217149</v>
      </c>
      <c r="AF61" s="13">
        <f t="shared" si="5"/>
        <v>188419.13741911433</v>
      </c>
      <c r="AG61" s="13">
        <f t="shared" si="5"/>
        <v>1316183.5358707106</v>
      </c>
      <c r="AH61" s="13">
        <f t="shared" si="5"/>
        <v>1961566.4212074585</v>
      </c>
      <c r="AI61" s="13">
        <f t="shared" si="5"/>
        <v>848352.727906644</v>
      </c>
      <c r="AJ61" s="13">
        <f t="shared" si="5"/>
        <v>259377.35701976728</v>
      </c>
      <c r="AK61" s="13">
        <f t="shared" si="5"/>
        <v>325627.43814057769</v>
      </c>
      <c r="AL61" s="13">
        <f t="shared" si="5"/>
        <v>6970887.7160367798</v>
      </c>
      <c r="AM61" s="13">
        <f t="shared" si="5"/>
        <v>1439088.6082592562</v>
      </c>
      <c r="AN61" s="13">
        <f t="shared" si="5"/>
        <v>11626077.381880887</v>
      </c>
      <c r="AO61" s="13">
        <f t="shared" si="5"/>
        <v>2362918.7332570255</v>
      </c>
      <c r="AP61" s="13">
        <f t="shared" si="5"/>
        <v>5935749.7050241157</v>
      </c>
      <c r="AQ61" s="13">
        <f t="shared" si="5"/>
        <v>6255915.4232213637</v>
      </c>
      <c r="AR61" s="13">
        <f t="shared" si="5"/>
        <v>2338766.8856359469</v>
      </c>
      <c r="AS61" s="13">
        <f t="shared" si="5"/>
        <v>2068336.3609871338</v>
      </c>
      <c r="AT61" s="13">
        <f t="shared" si="5"/>
        <v>5991232.7826552065</v>
      </c>
      <c r="AU61" s="13">
        <f t="shared" si="5"/>
        <v>8075780.9623498842</v>
      </c>
      <c r="AV61" s="13">
        <f t="shared" si="5"/>
        <v>2359791.5844477136</v>
      </c>
      <c r="AW61" s="13">
        <f t="shared" si="5"/>
        <v>11072983.045384135</v>
      </c>
      <c r="AX61" s="13">
        <f t="shared" si="5"/>
        <v>11027816.350600189</v>
      </c>
      <c r="AY61" s="13">
        <f t="shared" si="5"/>
        <v>1291488.2478773778</v>
      </c>
      <c r="AZ61" s="13">
        <f t="shared" si="5"/>
        <v>384178.85248572956</v>
      </c>
      <c r="BA61" s="13">
        <f t="shared" si="5"/>
        <v>7122784.1444607526</v>
      </c>
      <c r="BB61" s="13">
        <f t="shared" si="5"/>
        <v>2901087.5285846144</v>
      </c>
      <c r="BC61" s="13">
        <f t="shared" si="5"/>
        <v>0</v>
      </c>
      <c r="BD61" s="13">
        <f t="shared" si="5"/>
        <v>123745073.90276021</v>
      </c>
      <c r="BE61" s="13">
        <v>9894432.6381607242</v>
      </c>
      <c r="BF61" s="13">
        <v>68987867.513473794</v>
      </c>
      <c r="BG61" s="13">
        <v>78882300.151634514</v>
      </c>
      <c r="BH61" s="13">
        <v>108663208.30228794</v>
      </c>
      <c r="BI61" s="13">
        <v>31935390.5518189</v>
      </c>
      <c r="BJ61" s="13">
        <v>140598598.85410684</v>
      </c>
      <c r="BK61" s="13">
        <v>31929760.046792928</v>
      </c>
      <c r="BL61" s="24">
        <f t="shared" si="5"/>
        <v>375155732.95529437</v>
      </c>
      <c r="BM61" s="17"/>
    </row>
    <row r="62" spans="1:66" s="11" customFormat="1" ht="15" customHeight="1">
      <c r="A62" s="12">
        <f>+BL62</f>
        <v>18223232.325623922</v>
      </c>
      <c r="B62" s="18"/>
      <c r="C62" s="13"/>
      <c r="D62" s="18"/>
      <c r="E62" s="18"/>
      <c r="F62" s="14"/>
      <c r="G62" s="3" t="s">
        <v>45</v>
      </c>
      <c r="H62" s="13">
        <v>797.18357824088389</v>
      </c>
      <c r="I62" s="13">
        <v>18.928783141835652</v>
      </c>
      <c r="J62" s="13">
        <v>0</v>
      </c>
      <c r="K62" s="13">
        <v>0</v>
      </c>
      <c r="L62" s="13">
        <v>5196.6975721773852</v>
      </c>
      <c r="M62" s="13">
        <v>269372.85360619065</v>
      </c>
      <c r="N62" s="13">
        <v>50748.118496878073</v>
      </c>
      <c r="O62" s="13">
        <v>40395.51733699732</v>
      </c>
      <c r="P62" s="13">
        <v>27169.316984639219</v>
      </c>
      <c r="Q62" s="13">
        <v>3310.2531237780449</v>
      </c>
      <c r="R62" s="13">
        <v>16872.32701178113</v>
      </c>
      <c r="S62" s="13">
        <v>76317.695585684502</v>
      </c>
      <c r="T62" s="13">
        <v>318723.4178195314</v>
      </c>
      <c r="U62" s="13">
        <v>140676.89521997012</v>
      </c>
      <c r="V62" s="13">
        <v>82211.436058831183</v>
      </c>
      <c r="W62" s="13">
        <v>34337.572910783107</v>
      </c>
      <c r="X62" s="13">
        <v>10104.34937160548</v>
      </c>
      <c r="Y62" s="13">
        <v>39332.07426469458</v>
      </c>
      <c r="Z62" s="13">
        <v>34300.227532323821</v>
      </c>
      <c r="AA62" s="13">
        <v>4447.1654336181946</v>
      </c>
      <c r="AB62" s="13">
        <v>23426.873175359269</v>
      </c>
      <c r="AC62" s="13">
        <v>814.63939666301496</v>
      </c>
      <c r="AD62" s="13">
        <v>4471.812921763445</v>
      </c>
      <c r="AE62" s="13">
        <v>169213.81090071102</v>
      </c>
      <c r="AF62" s="13">
        <v>13580.581668067072</v>
      </c>
      <c r="AG62" s="13">
        <v>58024.921825177436</v>
      </c>
      <c r="AH62" s="13">
        <v>24065.758601397727</v>
      </c>
      <c r="AI62" s="13">
        <v>13300.432911255853</v>
      </c>
      <c r="AJ62" s="13">
        <v>8128.2644992432524</v>
      </c>
      <c r="AK62" s="13">
        <v>19489.035560101067</v>
      </c>
      <c r="AL62" s="13">
        <v>361712.21110993362</v>
      </c>
      <c r="AM62" s="13">
        <v>81120.913584856404</v>
      </c>
      <c r="AN62" s="13">
        <v>432977.51138256164</v>
      </c>
      <c r="AO62" s="13">
        <v>118513.77502792036</v>
      </c>
      <c r="AP62" s="13">
        <v>186771.28325669206</v>
      </c>
      <c r="AQ62" s="13">
        <v>475027.24634545582</v>
      </c>
      <c r="AR62" s="13">
        <v>150002.90734663719</v>
      </c>
      <c r="AS62" s="13">
        <v>68192.141608457372</v>
      </c>
      <c r="AT62" s="13">
        <v>381157.50723120058</v>
      </c>
      <c r="AU62" s="13">
        <v>565537.84485550981</v>
      </c>
      <c r="AV62" s="13">
        <v>214100.94596629712</v>
      </c>
      <c r="AW62" s="13">
        <v>513773.45062556968</v>
      </c>
      <c r="AX62" s="13">
        <v>964877.19840849168</v>
      </c>
      <c r="AY62" s="13">
        <v>51275.341642521686</v>
      </c>
      <c r="AZ62" s="13">
        <v>16220.312097118473</v>
      </c>
      <c r="BA62" s="13">
        <v>161395.72024564585</v>
      </c>
      <c r="BB62" s="13">
        <v>129166.36283350008</v>
      </c>
      <c r="BC62" s="13">
        <v>0</v>
      </c>
      <c r="BD62" s="13">
        <f t="shared" ref="BD62" si="6">SUM(H62:BC62)</f>
        <v>6360670.8357189745</v>
      </c>
      <c r="BE62" s="13">
        <v>2537.2087260000003</v>
      </c>
      <c r="BF62" s="13">
        <v>3665591.1356739006</v>
      </c>
      <c r="BG62" s="13">
        <v>3668128.3443999006</v>
      </c>
      <c r="BH62" s="13">
        <v>6132979.5845115315</v>
      </c>
      <c r="BI62" s="13">
        <v>13228.117040630686</v>
      </c>
      <c r="BJ62" s="13">
        <v>6146207.7015521619</v>
      </c>
      <c r="BK62" s="13">
        <v>2048225.4439528848</v>
      </c>
      <c r="BL62" s="16">
        <f t="shared" ref="BL62" si="7">+BD62+BJ62+BK62+BG62</f>
        <v>18223232.325623922</v>
      </c>
      <c r="BM62" s="17"/>
    </row>
    <row r="63" spans="1:66" s="11" customFormat="1" ht="15" customHeight="1">
      <c r="A63" s="12">
        <f t="shared" ref="A63:E63" si="8">+A61+A62</f>
        <v>393378965.24897993</v>
      </c>
      <c r="B63" s="13">
        <f t="shared" si="8"/>
        <v>52460894.087296113</v>
      </c>
      <c r="C63" s="13">
        <f t="shared" si="8"/>
        <v>29764924.28602124</v>
      </c>
      <c r="D63" s="13">
        <f t="shared" si="8"/>
        <v>82225818.373317361</v>
      </c>
      <c r="E63" s="13">
        <f t="shared" si="8"/>
        <v>292929914.5500387</v>
      </c>
      <c r="F63" s="14"/>
      <c r="G63" s="3" t="s">
        <v>46</v>
      </c>
      <c r="H63" s="13">
        <f>+H61+H62</f>
        <v>24456.792247035723</v>
      </c>
      <c r="I63" s="13">
        <f t="shared" ref="I63:BL63" si="9">+I61+I62</f>
        <v>1303.8024000000005</v>
      </c>
      <c r="J63" s="13">
        <f t="shared" si="9"/>
        <v>0</v>
      </c>
      <c r="K63" s="13">
        <f t="shared" si="9"/>
        <v>0</v>
      </c>
      <c r="L63" s="13">
        <f t="shared" si="9"/>
        <v>98479.975799168227</v>
      </c>
      <c r="M63" s="13">
        <f t="shared" si="9"/>
        <v>9241836.1837490685</v>
      </c>
      <c r="N63" s="13">
        <f t="shared" si="9"/>
        <v>1120209.7616807674</v>
      </c>
      <c r="O63" s="13">
        <f t="shared" si="9"/>
        <v>1695636.0292255511</v>
      </c>
      <c r="P63" s="13">
        <f t="shared" si="9"/>
        <v>627161.18264436536</v>
      </c>
      <c r="Q63" s="13">
        <f t="shared" si="9"/>
        <v>139473.12145474835</v>
      </c>
      <c r="R63" s="13">
        <f t="shared" si="9"/>
        <v>682088.34401787771</v>
      </c>
      <c r="S63" s="13">
        <f t="shared" si="9"/>
        <v>1551822.7103520655</v>
      </c>
      <c r="T63" s="13">
        <f t="shared" si="9"/>
        <v>3756376.9561971175</v>
      </c>
      <c r="U63" s="13">
        <f t="shared" si="9"/>
        <v>3603078.5988573511</v>
      </c>
      <c r="V63" s="13">
        <f t="shared" si="9"/>
        <v>2291130.3054688508</v>
      </c>
      <c r="W63" s="13">
        <f t="shared" si="9"/>
        <v>846433.24710656563</v>
      </c>
      <c r="X63" s="13">
        <f t="shared" si="9"/>
        <v>409204.93219724338</v>
      </c>
      <c r="Y63" s="13">
        <f t="shared" si="9"/>
        <v>1171109.6196112579</v>
      </c>
      <c r="Z63" s="13">
        <f t="shared" si="9"/>
        <v>802218.46097228699</v>
      </c>
      <c r="AA63" s="13">
        <f t="shared" si="9"/>
        <v>103384.97157858443</v>
      </c>
      <c r="AB63" s="13">
        <f t="shared" si="9"/>
        <v>542295.18523152801</v>
      </c>
      <c r="AC63" s="13">
        <f t="shared" si="9"/>
        <v>77321.504881374145</v>
      </c>
      <c r="AD63" s="13">
        <f t="shared" si="9"/>
        <v>96581.286137942618</v>
      </c>
      <c r="AE63" s="13">
        <f t="shared" si="9"/>
        <v>2091319.1673224259</v>
      </c>
      <c r="AF63" s="13">
        <f t="shared" si="9"/>
        <v>201999.71908718141</v>
      </c>
      <c r="AG63" s="13">
        <f t="shared" si="9"/>
        <v>1374208.4576958881</v>
      </c>
      <c r="AH63" s="13">
        <f t="shared" si="9"/>
        <v>1985632.1798088562</v>
      </c>
      <c r="AI63" s="13">
        <f t="shared" si="9"/>
        <v>861653.16081789986</v>
      </c>
      <c r="AJ63" s="13">
        <f t="shared" si="9"/>
        <v>267505.62151901051</v>
      </c>
      <c r="AK63" s="13">
        <f t="shared" si="9"/>
        <v>345116.47370067879</v>
      </c>
      <c r="AL63" s="13">
        <f t="shared" si="9"/>
        <v>7332599.9271467132</v>
      </c>
      <c r="AM63" s="13">
        <f t="shared" si="9"/>
        <v>1520209.5218441125</v>
      </c>
      <c r="AN63" s="13">
        <f t="shared" si="9"/>
        <v>12059054.893263448</v>
      </c>
      <c r="AO63" s="13">
        <f t="shared" si="9"/>
        <v>2481432.508284946</v>
      </c>
      <c r="AP63" s="13">
        <f t="shared" si="9"/>
        <v>6122520.9882808076</v>
      </c>
      <c r="AQ63" s="13">
        <f t="shared" si="9"/>
        <v>6730942.6695668194</v>
      </c>
      <c r="AR63" s="13">
        <f t="shared" si="9"/>
        <v>2488769.7929825839</v>
      </c>
      <c r="AS63" s="13">
        <f t="shared" si="9"/>
        <v>2136528.5025955914</v>
      </c>
      <c r="AT63" s="13">
        <f t="shared" si="9"/>
        <v>6372390.2898864076</v>
      </c>
      <c r="AU63" s="13">
        <f t="shared" si="9"/>
        <v>8641318.8072053939</v>
      </c>
      <c r="AV63" s="13">
        <f t="shared" si="9"/>
        <v>2573892.5304140109</v>
      </c>
      <c r="AW63" s="13">
        <f t="shared" si="9"/>
        <v>11586756.496009706</v>
      </c>
      <c r="AX63" s="13">
        <f t="shared" si="9"/>
        <v>11992693.549008681</v>
      </c>
      <c r="AY63" s="13">
        <f t="shared" si="9"/>
        <v>1342763.5895198996</v>
      </c>
      <c r="AZ63" s="13">
        <f t="shared" si="9"/>
        <v>400399.16458284803</v>
      </c>
      <c r="BA63" s="13">
        <f t="shared" si="9"/>
        <v>7284179.8647063989</v>
      </c>
      <c r="BB63" s="13">
        <f t="shared" si="9"/>
        <v>3030253.8914181143</v>
      </c>
      <c r="BC63" s="13">
        <f t="shared" si="9"/>
        <v>0</v>
      </c>
      <c r="BD63" s="13">
        <f t="shared" si="9"/>
        <v>130105744.73847918</v>
      </c>
      <c r="BE63" s="13">
        <v>9896969.8468867242</v>
      </c>
      <c r="BF63" s="13">
        <v>72653458.649147689</v>
      </c>
      <c r="BG63" s="13">
        <v>82550428.496034414</v>
      </c>
      <c r="BH63" s="13">
        <v>114796187.88679947</v>
      </c>
      <c r="BI63" s="13">
        <v>31948618.66885953</v>
      </c>
      <c r="BJ63" s="13">
        <v>146744806.555659</v>
      </c>
      <c r="BK63" s="13">
        <v>33977985.490745813</v>
      </c>
      <c r="BL63" s="24">
        <f t="shared" si="9"/>
        <v>393378965.2809183</v>
      </c>
      <c r="BM63" s="17"/>
    </row>
    <row r="64" spans="1:66" s="31" customFormat="1" ht="15" customHeight="1">
      <c r="A64" s="25"/>
      <c r="B64" s="26"/>
      <c r="C64" s="26"/>
      <c r="D64" s="26"/>
      <c r="E64" s="26"/>
      <c r="F64" s="27"/>
      <c r="G64" s="2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9"/>
      <c r="BM64" s="17"/>
      <c r="BN64" s="30"/>
    </row>
    <row r="65" spans="1:64" s="11" customFormat="1" ht="12">
      <c r="A65" s="32"/>
      <c r="B65" s="33"/>
      <c r="C65" s="33"/>
      <c r="D65" s="33"/>
      <c r="E65" s="34"/>
      <c r="F65" s="35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8"/>
    </row>
    <row r="66" spans="1:64" s="11" customFormat="1">
      <c r="A66" s="64"/>
      <c r="B66" s="64"/>
      <c r="C66" s="64"/>
      <c r="D66" s="64"/>
      <c r="E66" s="64"/>
      <c r="F66" s="64"/>
      <c r="G66" s="55" t="s">
        <v>47</v>
      </c>
      <c r="H66" s="56">
        <v>132221.11562684769</v>
      </c>
      <c r="I66" s="56">
        <v>26076.048000000003</v>
      </c>
      <c r="J66" s="56">
        <v>0</v>
      </c>
      <c r="K66" s="56">
        <v>0</v>
      </c>
      <c r="L66" s="56">
        <v>456213.44493540865</v>
      </c>
      <c r="M66" s="56">
        <v>12306512.036597323</v>
      </c>
      <c r="N66" s="56">
        <v>1266739.7627370134</v>
      </c>
      <c r="O66" s="56">
        <v>2959539.9060579953</v>
      </c>
      <c r="P66" s="56">
        <v>1245911.9677389509</v>
      </c>
      <c r="Q66" s="56">
        <v>224069.0431415363</v>
      </c>
      <c r="R66" s="56">
        <v>1009794.6465001899</v>
      </c>
      <c r="S66" s="56">
        <v>2216577.0154216411</v>
      </c>
      <c r="T66" s="56">
        <v>4136882.5231053662</v>
      </c>
      <c r="U66" s="56">
        <v>6726604.1593519542</v>
      </c>
      <c r="V66" s="56">
        <v>3094148.7617876809</v>
      </c>
      <c r="W66" s="56">
        <v>1322526.7703623027</v>
      </c>
      <c r="X66" s="56">
        <v>774840.71773895528</v>
      </c>
      <c r="Y66" s="56">
        <v>1821040.0824287182</v>
      </c>
      <c r="Z66" s="56">
        <v>1261117.6437619673</v>
      </c>
      <c r="AA66" s="56">
        <v>119512.78155046926</v>
      </c>
      <c r="AB66" s="56">
        <v>1410780.3409167891</v>
      </c>
      <c r="AC66" s="56">
        <v>107255.91370353254</v>
      </c>
      <c r="AD66" s="56">
        <v>174407.29443058107</v>
      </c>
      <c r="AE66" s="56">
        <v>2573550.3602949139</v>
      </c>
      <c r="AF66" s="56">
        <v>253744.33247401746</v>
      </c>
      <c r="AG66" s="56">
        <v>2615706.4581977888</v>
      </c>
      <c r="AH66" s="56">
        <v>3921684.8311364218</v>
      </c>
      <c r="AI66" s="56">
        <v>1297915.129796908</v>
      </c>
      <c r="AJ66" s="56">
        <v>1044658.9454001323</v>
      </c>
      <c r="AK66" s="56">
        <v>1117841.9772581067</v>
      </c>
      <c r="AL66" s="56">
        <v>15436611.397438241</v>
      </c>
      <c r="AM66" s="56">
        <v>2797563.6687009335</v>
      </c>
      <c r="AN66" s="56">
        <v>30292485.699250739</v>
      </c>
      <c r="AO66" s="56">
        <v>5370960.2099734163</v>
      </c>
      <c r="AP66" s="56">
        <v>11325421.762770621</v>
      </c>
      <c r="AQ66" s="56">
        <v>11033263.230061945</v>
      </c>
      <c r="AR66" s="56">
        <v>3552183.3679177365</v>
      </c>
      <c r="AS66" s="56">
        <v>4051615.5076169483</v>
      </c>
      <c r="AT66" s="56">
        <v>13492371.646950046</v>
      </c>
      <c r="AU66" s="56">
        <v>24832231.586715721</v>
      </c>
      <c r="AV66" s="56">
        <v>22778514.967531346</v>
      </c>
      <c r="AW66" s="56">
        <v>39260379.589812011</v>
      </c>
      <c r="AX66" s="56">
        <v>24189587.141419102</v>
      </c>
      <c r="AY66" s="56">
        <v>5978576.9970668433</v>
      </c>
      <c r="AZ66" s="56">
        <v>2098139.0055464148</v>
      </c>
      <c r="BA66" s="56">
        <v>12184503.156847788</v>
      </c>
      <c r="BB66" s="56">
        <v>7556695.3493400961</v>
      </c>
      <c r="BC66" s="56">
        <v>1080936.2546252641</v>
      </c>
      <c r="BD66" s="57">
        <f>SUM(H66:BC66)</f>
        <v>292929914.5500387</v>
      </c>
      <c r="BE66" s="63"/>
      <c r="BF66" s="39" t="s">
        <v>55</v>
      </c>
      <c r="BG66" s="40"/>
      <c r="BH66" s="41"/>
      <c r="BI66" s="41"/>
      <c r="BJ66" s="42"/>
      <c r="BK66" s="42"/>
      <c r="BL66" s="43"/>
    </row>
    <row r="67" spans="1:64" s="11" customFormat="1">
      <c r="A67"/>
      <c r="B67" s="64"/>
      <c r="C67" s="64"/>
      <c r="D67" s="64"/>
      <c r="E67" s="64"/>
      <c r="F67" s="64"/>
      <c r="G67" s="12" t="s">
        <v>48</v>
      </c>
      <c r="H67" s="21">
        <f>+H66-H63</f>
        <v>107764.32337981198</v>
      </c>
      <c r="I67" s="21">
        <f t="shared" ref="I67:BC67" si="10">+I66-I63</f>
        <v>24772.245600000002</v>
      </c>
      <c r="J67" s="21">
        <f t="shared" si="10"/>
        <v>0</v>
      </c>
      <c r="K67" s="21">
        <f t="shared" si="10"/>
        <v>0</v>
      </c>
      <c r="L67" s="21">
        <f t="shared" si="10"/>
        <v>357733.46913624043</v>
      </c>
      <c r="M67" s="21">
        <f t="shared" si="10"/>
        <v>3064675.8528482541</v>
      </c>
      <c r="N67" s="21">
        <f t="shared" si="10"/>
        <v>146530.00105624599</v>
      </c>
      <c r="O67" s="21">
        <f t="shared" si="10"/>
        <v>1263903.8768324442</v>
      </c>
      <c r="P67" s="21">
        <f t="shared" si="10"/>
        <v>618750.7850945855</v>
      </c>
      <c r="Q67" s="21">
        <f t="shared" si="10"/>
        <v>84595.921686787944</v>
      </c>
      <c r="R67" s="21">
        <f t="shared" si="10"/>
        <v>327706.3024823122</v>
      </c>
      <c r="S67" s="21">
        <f t="shared" si="10"/>
        <v>664754.30506957555</v>
      </c>
      <c r="T67" s="21">
        <f t="shared" si="10"/>
        <v>380505.5669082487</v>
      </c>
      <c r="U67" s="21">
        <f t="shared" si="10"/>
        <v>3123525.5604946031</v>
      </c>
      <c r="V67" s="21">
        <f t="shared" si="10"/>
        <v>803018.45631883014</v>
      </c>
      <c r="W67" s="21">
        <f t="shared" si="10"/>
        <v>476093.52325573703</v>
      </c>
      <c r="X67" s="21">
        <f t="shared" si="10"/>
        <v>365635.7855417119</v>
      </c>
      <c r="Y67" s="21">
        <f t="shared" si="10"/>
        <v>649930.4628174603</v>
      </c>
      <c r="Z67" s="21">
        <f t="shared" si="10"/>
        <v>458899.18278968032</v>
      </c>
      <c r="AA67" s="21">
        <f t="shared" si="10"/>
        <v>16127.809971884824</v>
      </c>
      <c r="AB67" s="21">
        <f t="shared" si="10"/>
        <v>868485.15568526112</v>
      </c>
      <c r="AC67" s="21">
        <f t="shared" si="10"/>
        <v>29934.408822158395</v>
      </c>
      <c r="AD67" s="21">
        <f t="shared" si="10"/>
        <v>77826.008292638449</v>
      </c>
      <c r="AE67" s="21">
        <f t="shared" si="10"/>
        <v>482231.192972488</v>
      </c>
      <c r="AF67" s="21">
        <f t="shared" si="10"/>
        <v>51744.613386836048</v>
      </c>
      <c r="AG67" s="21">
        <f t="shared" si="10"/>
        <v>1241498.0005019007</v>
      </c>
      <c r="AH67" s="21">
        <f t="shared" si="10"/>
        <v>1936052.6513275655</v>
      </c>
      <c r="AI67" s="21">
        <f t="shared" si="10"/>
        <v>436261.96897900815</v>
      </c>
      <c r="AJ67" s="21">
        <f t="shared" si="10"/>
        <v>777153.32388112182</v>
      </c>
      <c r="AK67" s="21">
        <f t="shared" si="10"/>
        <v>772725.5035574279</v>
      </c>
      <c r="AL67" s="21">
        <f t="shared" si="10"/>
        <v>8104011.4702915279</v>
      </c>
      <c r="AM67" s="21">
        <f t="shared" si="10"/>
        <v>1277354.1468568209</v>
      </c>
      <c r="AN67" s="21">
        <f t="shared" si="10"/>
        <v>18233430.805987291</v>
      </c>
      <c r="AO67" s="21">
        <f t="shared" si="10"/>
        <v>2889527.7016884703</v>
      </c>
      <c r="AP67" s="21">
        <f t="shared" si="10"/>
        <v>5202900.7744898135</v>
      </c>
      <c r="AQ67" s="21">
        <f t="shared" si="10"/>
        <v>4302320.5604951251</v>
      </c>
      <c r="AR67" s="21">
        <f t="shared" si="10"/>
        <v>1063413.5749351527</v>
      </c>
      <c r="AS67" s="21">
        <f t="shared" si="10"/>
        <v>1915087.005021357</v>
      </c>
      <c r="AT67" s="21">
        <f t="shared" si="10"/>
        <v>7119981.357063638</v>
      </c>
      <c r="AU67" s="21">
        <f t="shared" si="10"/>
        <v>16190912.779510327</v>
      </c>
      <c r="AV67" s="21">
        <f t="shared" si="10"/>
        <v>20204622.437117334</v>
      </c>
      <c r="AW67" s="21">
        <f t="shared" si="10"/>
        <v>27673623.093802303</v>
      </c>
      <c r="AX67" s="21">
        <f t="shared" si="10"/>
        <v>12196893.592410421</v>
      </c>
      <c r="AY67" s="21">
        <f t="shared" si="10"/>
        <v>4635813.407546944</v>
      </c>
      <c r="AZ67" s="21">
        <f t="shared" si="10"/>
        <v>1697739.8409635667</v>
      </c>
      <c r="BA67" s="21">
        <f t="shared" si="10"/>
        <v>4900323.2921413891</v>
      </c>
      <c r="BB67" s="21">
        <f t="shared" si="10"/>
        <v>4526441.4579219818</v>
      </c>
      <c r="BC67" s="21">
        <f t="shared" si="10"/>
        <v>1080936.2546252641</v>
      </c>
      <c r="BD67" s="16">
        <f t="shared" ref="BD67:BD71" si="11">SUM(H67:BC67)</f>
        <v>162824169.81155953</v>
      </c>
      <c r="BE67" s="63"/>
      <c r="BF67" s="44" t="s">
        <v>49</v>
      </c>
      <c r="BG67" s="45"/>
      <c r="BH67" s="46"/>
      <c r="BI67" s="65"/>
      <c r="BJ67" s="45"/>
      <c r="BK67" s="45"/>
      <c r="BL67" s="47"/>
    </row>
    <row r="68" spans="1:64" s="11" customFormat="1">
      <c r="A68" s="64"/>
      <c r="B68" s="64"/>
      <c r="C68" s="64"/>
      <c r="D68" s="64"/>
      <c r="E68" s="64"/>
      <c r="F68" s="64"/>
      <c r="G68" s="12" t="s">
        <v>50</v>
      </c>
      <c r="H68" s="21">
        <v>10076.864467569829</v>
      </c>
      <c r="I68" s="21">
        <v>12386.122800000001</v>
      </c>
      <c r="J68" s="21">
        <v>0</v>
      </c>
      <c r="K68" s="21">
        <v>0</v>
      </c>
      <c r="L68" s="21">
        <v>122108.56059661967</v>
      </c>
      <c r="M68" s="21">
        <v>1215304.4084563809</v>
      </c>
      <c r="N68" s="21">
        <v>32632</v>
      </c>
      <c r="O68" s="21">
        <v>614633.55797443271</v>
      </c>
      <c r="P68" s="21">
        <v>198789.34640622241</v>
      </c>
      <c r="Q68" s="21">
        <v>47352.832253515895</v>
      </c>
      <c r="R68" s="21">
        <v>123540.09164396966</v>
      </c>
      <c r="S68" s="21">
        <v>370034.99535399163</v>
      </c>
      <c r="T68" s="21">
        <v>60664.025612626181</v>
      </c>
      <c r="U68" s="21">
        <v>1095147.7744500125</v>
      </c>
      <c r="V68" s="21">
        <v>502708.03687393037</v>
      </c>
      <c r="W68" s="21">
        <v>154259.17691653999</v>
      </c>
      <c r="X68" s="21">
        <v>320447.81910940883</v>
      </c>
      <c r="Y68" s="21">
        <v>321701.97297576955</v>
      </c>
      <c r="Z68" s="21">
        <v>272055.96281637286</v>
      </c>
      <c r="AA68" s="21">
        <v>7361.0553542323069</v>
      </c>
      <c r="AB68" s="21">
        <v>206449.70406011911</v>
      </c>
      <c r="AC68" s="21">
        <v>29128.906830506679</v>
      </c>
      <c r="AD68" s="21">
        <v>35461.424276803977</v>
      </c>
      <c r="AE68" s="21">
        <v>99855.724476636417</v>
      </c>
      <c r="AF68" s="21">
        <v>24685.480885030054</v>
      </c>
      <c r="AG68" s="21">
        <v>374086.32382413186</v>
      </c>
      <c r="AH68" s="21">
        <v>135417.56363498632</v>
      </c>
      <c r="AI68" s="21">
        <v>62091.544028999997</v>
      </c>
      <c r="AJ68" s="21">
        <v>114741.97014829492</v>
      </c>
      <c r="AK68" s="21">
        <v>302794.3776840397</v>
      </c>
      <c r="AL68" s="21">
        <v>2098711.1377645456</v>
      </c>
      <c r="AM68" s="21">
        <v>290281.50033623812</v>
      </c>
      <c r="AN68" s="21">
        <v>7574332.5557625713</v>
      </c>
      <c r="AO68" s="21">
        <v>736597.0345765762</v>
      </c>
      <c r="AP68" s="21">
        <v>2578256.6792169726</v>
      </c>
      <c r="AQ68" s="21">
        <v>1053587.7739681355</v>
      </c>
      <c r="AR68" s="21">
        <v>283308.79244213185</v>
      </c>
      <c r="AS68" s="21">
        <v>1062185.0729856919</v>
      </c>
      <c r="AT68" s="21">
        <v>1757515.8685557593</v>
      </c>
      <c r="AU68" s="21">
        <v>5113656.801218912</v>
      </c>
      <c r="AV68" s="21">
        <v>744865.29133319447</v>
      </c>
      <c r="AW68" s="21">
        <v>13580263.417308802</v>
      </c>
      <c r="AX68" s="21">
        <v>10991021.677749993</v>
      </c>
      <c r="AY68" s="21">
        <v>2457757.4768201737</v>
      </c>
      <c r="AZ68" s="21">
        <v>1606139.2366067481</v>
      </c>
      <c r="BA68" s="21">
        <v>3867226.6832813113</v>
      </c>
      <c r="BB68" s="21">
        <v>1377565.2378086154</v>
      </c>
      <c r="BC68" s="21">
        <v>1080936.2546252641</v>
      </c>
      <c r="BD68" s="16">
        <f t="shared" si="11"/>
        <v>65120126.116272762</v>
      </c>
      <c r="BE68" s="66"/>
      <c r="BF68" s="48" t="s">
        <v>51</v>
      </c>
      <c r="BG68" s="49">
        <f>+BD67+BL62</f>
        <v>181047402.13718346</v>
      </c>
      <c r="BH68" s="49">
        <f>+BG63+BJ63+BK63-D63</f>
        <v>181047402.16912186</v>
      </c>
      <c r="BI68" s="50"/>
      <c r="BJ68" s="51"/>
      <c r="BK68" s="51"/>
      <c r="BL68" s="52"/>
    </row>
    <row r="69" spans="1:64" s="11" customFormat="1">
      <c r="A69" s="64"/>
      <c r="B69" s="64"/>
      <c r="C69" s="64"/>
      <c r="D69" s="64"/>
      <c r="E69" s="64"/>
      <c r="F69" s="64"/>
      <c r="G69" s="12" t="s">
        <v>52</v>
      </c>
      <c r="H69" s="21">
        <v>0</v>
      </c>
      <c r="I69" s="21">
        <v>0</v>
      </c>
      <c r="J69" s="21">
        <v>0</v>
      </c>
      <c r="K69" s="21">
        <v>0</v>
      </c>
      <c r="L69" s="21">
        <v>1156.6440110640567</v>
      </c>
      <c r="M69" s="21">
        <v>98581.074527349803</v>
      </c>
      <c r="N69" s="21">
        <v>21643.036619365623</v>
      </c>
      <c r="O69" s="21">
        <v>36130.194403680376</v>
      </c>
      <c r="P69" s="21">
        <v>17291.26468982143</v>
      </c>
      <c r="Q69" s="21">
        <v>3962.3308716689612</v>
      </c>
      <c r="R69" s="21">
        <v>15579.965474534674</v>
      </c>
      <c r="S69" s="21">
        <v>27536.630065774145</v>
      </c>
      <c r="T69" s="21">
        <v>6198.5368507102139</v>
      </c>
      <c r="U69" s="21">
        <v>78889.060899836244</v>
      </c>
      <c r="V69" s="21">
        <v>51788.909941811893</v>
      </c>
      <c r="W69" s="21">
        <v>17676.775590478293</v>
      </c>
      <c r="X69" s="21">
        <v>9867.112268796187</v>
      </c>
      <c r="Y69" s="21">
        <v>27154.163498516769</v>
      </c>
      <c r="Z69" s="21">
        <v>21615.652104462657</v>
      </c>
      <c r="AA69" s="21">
        <v>1612.5939471574898</v>
      </c>
      <c r="AB69" s="21">
        <v>16740.420565757635</v>
      </c>
      <c r="AC69" s="21">
        <v>2765.1115111640042</v>
      </c>
      <c r="AD69" s="21">
        <v>3361.7927544490803</v>
      </c>
      <c r="AE69" s="21">
        <v>30938.622908104204</v>
      </c>
      <c r="AF69" s="21">
        <v>1789.8123131182647</v>
      </c>
      <c r="AG69" s="21">
        <v>33155.819951532649</v>
      </c>
      <c r="AH69" s="21">
        <v>88244.132221752225</v>
      </c>
      <c r="AI69" s="21">
        <v>22930.039237999998</v>
      </c>
      <c r="AJ69" s="21">
        <v>33841.964074854048</v>
      </c>
      <c r="AK69" s="21">
        <v>31801.693464966171</v>
      </c>
      <c r="AL69" s="21">
        <v>190524.63116719329</v>
      </c>
      <c r="AM69" s="21">
        <v>41963.980236774783</v>
      </c>
      <c r="AN69" s="21">
        <v>435409.41604667308</v>
      </c>
      <c r="AO69" s="21">
        <v>51293.114203105972</v>
      </c>
      <c r="AP69" s="21">
        <v>70246.069314377935</v>
      </c>
      <c r="AQ69" s="21">
        <v>139114.50219385087</v>
      </c>
      <c r="AR69" s="21">
        <v>21996.951500863757</v>
      </c>
      <c r="AS69" s="21">
        <v>92535.995144874469</v>
      </c>
      <c r="AT69" s="21">
        <v>307422.14756055217</v>
      </c>
      <c r="AU69" s="21">
        <v>472297.00311049639</v>
      </c>
      <c r="AV69" s="21">
        <v>76192.933370257495</v>
      </c>
      <c r="AW69" s="21">
        <v>673946.66416901338</v>
      </c>
      <c r="AX69" s="21">
        <v>275348.76172657032</v>
      </c>
      <c r="AY69" s="21">
        <v>248039.40684672783</v>
      </c>
      <c r="AZ69" s="21">
        <v>42056.236987332377</v>
      </c>
      <c r="BA69" s="21">
        <v>215771.17293632505</v>
      </c>
      <c r="BB69" s="21">
        <v>92612.487576695581</v>
      </c>
      <c r="BC69" s="21">
        <v>0</v>
      </c>
      <c r="BD69" s="16">
        <f t="shared" si="11"/>
        <v>4149024.8288604119</v>
      </c>
      <c r="BE69" s="63"/>
      <c r="BF69" s="30"/>
      <c r="BG69" s="30"/>
      <c r="BH69" s="30"/>
      <c r="BI69" s="30"/>
      <c r="BJ69" s="30"/>
      <c r="BK69" s="30"/>
      <c r="BL69" s="30"/>
    </row>
    <row r="70" spans="1:64" s="11" customFormat="1">
      <c r="A70" s="64"/>
      <c r="B70" s="64"/>
      <c r="C70" s="64"/>
      <c r="D70" s="64"/>
      <c r="E70" s="64"/>
      <c r="F70" s="64"/>
      <c r="G70" s="12" t="s">
        <v>53</v>
      </c>
      <c r="H70" s="21">
        <v>3166.7598566890892</v>
      </c>
      <c r="I70" s="21">
        <v>0</v>
      </c>
      <c r="J70" s="21">
        <v>0</v>
      </c>
      <c r="K70" s="21">
        <v>0</v>
      </c>
      <c r="L70" s="21">
        <v>35356.541982494171</v>
      </c>
      <c r="M70" s="21">
        <v>354075.11758854426</v>
      </c>
      <c r="N70" s="21">
        <v>45242.676938448538</v>
      </c>
      <c r="O70" s="21">
        <v>61060.298787044623</v>
      </c>
      <c r="P70" s="21">
        <v>21889.153014873838</v>
      </c>
      <c r="Q70" s="21">
        <v>2780.7275296296993</v>
      </c>
      <c r="R70" s="21">
        <v>52522.416915880582</v>
      </c>
      <c r="S70" s="21">
        <v>94145.124991337274</v>
      </c>
      <c r="T70" s="21">
        <v>11143.531784436937</v>
      </c>
      <c r="U70" s="21">
        <v>385250.28272992582</v>
      </c>
      <c r="V70" s="21">
        <v>184717.77047828431</v>
      </c>
      <c r="W70" s="21">
        <v>100024.11992170113</v>
      </c>
      <c r="X70" s="21">
        <v>29410.96078492708</v>
      </c>
      <c r="Y70" s="21">
        <v>68598.608737180606</v>
      </c>
      <c r="Z70" s="21">
        <v>19572.357138259427</v>
      </c>
      <c r="AA70" s="21">
        <v>3015.758799772997</v>
      </c>
      <c r="AB70" s="21">
        <v>33816.759875600779</v>
      </c>
      <c r="AC70" s="21">
        <v>2617.015584497306</v>
      </c>
      <c r="AD70" s="21">
        <v>4248.0710857754721</v>
      </c>
      <c r="AE70" s="21">
        <v>54473.669002675102</v>
      </c>
      <c r="AF70" s="21">
        <v>5683.2859630522016</v>
      </c>
      <c r="AG70" s="21">
        <v>57851.834497612304</v>
      </c>
      <c r="AH70" s="21">
        <v>304834.55340176675</v>
      </c>
      <c r="AI70" s="21">
        <v>27378.148504000001</v>
      </c>
      <c r="AJ70" s="21">
        <v>104786.85082428352</v>
      </c>
      <c r="AK70" s="21">
        <v>113857.61328786265</v>
      </c>
      <c r="AL70" s="21">
        <v>231549.1709615736</v>
      </c>
      <c r="AM70" s="21">
        <v>41963.455030514</v>
      </c>
      <c r="AN70" s="21">
        <v>1189178.0735209696</v>
      </c>
      <c r="AO70" s="21">
        <v>98982.730113706391</v>
      </c>
      <c r="AP70" s="21">
        <v>639484.37126746017</v>
      </c>
      <c r="AQ70" s="21">
        <v>805428.21579452173</v>
      </c>
      <c r="AR70" s="21">
        <v>255959.24569589004</v>
      </c>
      <c r="AS70" s="21">
        <v>201199.51343306529</v>
      </c>
      <c r="AT70" s="21">
        <v>1067588.1739337684</v>
      </c>
      <c r="AU70" s="21">
        <v>496884.15341956262</v>
      </c>
      <c r="AV70" s="21">
        <v>341409.81980086857</v>
      </c>
      <c r="AW70" s="21">
        <v>591017.11708303157</v>
      </c>
      <c r="AX70" s="21">
        <v>930523.1529338574</v>
      </c>
      <c r="AY70" s="21">
        <v>210089.9184042156</v>
      </c>
      <c r="AZ70" s="21">
        <v>49544.367369486223</v>
      </c>
      <c r="BA70" s="21">
        <v>614886.25305360451</v>
      </c>
      <c r="BB70" s="21">
        <v>306372.11533415981</v>
      </c>
      <c r="BC70" s="21">
        <v>0</v>
      </c>
      <c r="BD70" s="16">
        <f t="shared" si="11"/>
        <v>10253579.857156811</v>
      </c>
      <c r="BE70" s="63"/>
      <c r="BH70" s="30"/>
      <c r="BI70" s="63"/>
    </row>
    <row r="71" spans="1:64" s="11" customFormat="1">
      <c r="A71" s="64"/>
      <c r="B71" s="64"/>
      <c r="C71" s="64"/>
      <c r="D71" s="64"/>
      <c r="E71" s="64"/>
      <c r="F71" s="64"/>
      <c r="G71" s="58" t="s">
        <v>54</v>
      </c>
      <c r="H71" s="59">
        <f>+H67-H68-H69-H70</f>
        <v>94520.69905555305</v>
      </c>
      <c r="I71" s="59">
        <f t="shared" ref="I71:BC71" si="12">+I67-I68-I69-I70</f>
        <v>12386.122800000001</v>
      </c>
      <c r="J71" s="59">
        <f t="shared" si="12"/>
        <v>0</v>
      </c>
      <c r="K71" s="59">
        <f t="shared" si="12"/>
        <v>0</v>
      </c>
      <c r="L71" s="59">
        <f t="shared" si="12"/>
        <v>199111.72254606252</v>
      </c>
      <c r="M71" s="59">
        <f t="shared" si="12"/>
        <v>1396715.2522759791</v>
      </c>
      <c r="N71" s="59">
        <f t="shared" si="12"/>
        <v>47012.287498431833</v>
      </c>
      <c r="O71" s="59">
        <f t="shared" si="12"/>
        <v>552079.82566728652</v>
      </c>
      <c r="P71" s="59">
        <f t="shared" si="12"/>
        <v>380781.02098366781</v>
      </c>
      <c r="Q71" s="59">
        <f t="shared" si="12"/>
        <v>30500.031031973384</v>
      </c>
      <c r="R71" s="59">
        <f t="shared" si="12"/>
        <v>136063.82844792731</v>
      </c>
      <c r="S71" s="59">
        <f t="shared" si="12"/>
        <v>173037.55465847251</v>
      </c>
      <c r="T71" s="59">
        <f t="shared" si="12"/>
        <v>302499.47266047535</v>
      </c>
      <c r="U71" s="59">
        <f t="shared" si="12"/>
        <v>1564238.4424148286</v>
      </c>
      <c r="V71" s="59">
        <f t="shared" si="12"/>
        <v>63803.739024803566</v>
      </c>
      <c r="W71" s="59">
        <f t="shared" si="12"/>
        <v>204133.4508270176</v>
      </c>
      <c r="X71" s="59">
        <f t="shared" si="12"/>
        <v>5909.8933785798035</v>
      </c>
      <c r="Y71" s="59">
        <f t="shared" si="12"/>
        <v>232475.71760599338</v>
      </c>
      <c r="Z71" s="59">
        <f t="shared" si="12"/>
        <v>145655.21073058536</v>
      </c>
      <c r="AA71" s="59">
        <f t="shared" si="12"/>
        <v>4138.4018707220312</v>
      </c>
      <c r="AB71" s="59">
        <f t="shared" si="12"/>
        <v>611478.27118378354</v>
      </c>
      <c r="AC71" s="59">
        <f t="shared" si="12"/>
        <v>-4576.625104009594</v>
      </c>
      <c r="AD71" s="59">
        <f t="shared" si="12"/>
        <v>34754.720175609917</v>
      </c>
      <c r="AE71" s="59">
        <f t="shared" si="12"/>
        <v>296963.1765850723</v>
      </c>
      <c r="AF71" s="59">
        <f t="shared" si="12"/>
        <v>19586.034225635529</v>
      </c>
      <c r="AG71" s="59">
        <f t="shared" si="12"/>
        <v>776404.02222862386</v>
      </c>
      <c r="AH71" s="59">
        <f t="shared" si="12"/>
        <v>1407556.4020690601</v>
      </c>
      <c r="AI71" s="59">
        <f t="shared" si="12"/>
        <v>323862.23720800818</v>
      </c>
      <c r="AJ71" s="59">
        <f t="shared" si="12"/>
        <v>523782.53883368929</v>
      </c>
      <c r="AK71" s="59">
        <f t="shared" si="12"/>
        <v>324271.81912055938</v>
      </c>
      <c r="AL71" s="59">
        <f t="shared" si="12"/>
        <v>5583226.5303982152</v>
      </c>
      <c r="AM71" s="59">
        <f t="shared" si="12"/>
        <v>903145.21125329391</v>
      </c>
      <c r="AN71" s="59">
        <f t="shared" si="12"/>
        <v>9034510.7606570777</v>
      </c>
      <c r="AO71" s="59">
        <f t="shared" si="12"/>
        <v>2002654.8227950817</v>
      </c>
      <c r="AP71" s="59">
        <f t="shared" si="12"/>
        <v>1914913.6546910028</v>
      </c>
      <c r="AQ71" s="59">
        <f t="shared" si="12"/>
        <v>2304190.0685386169</v>
      </c>
      <c r="AR71" s="59">
        <f t="shared" si="12"/>
        <v>502148.58529626706</v>
      </c>
      <c r="AS71" s="59">
        <f t="shared" si="12"/>
        <v>559166.42345772532</v>
      </c>
      <c r="AT71" s="59">
        <f t="shared" si="12"/>
        <v>3987455.1670135586</v>
      </c>
      <c r="AU71" s="59">
        <f t="shared" si="12"/>
        <v>10108074.821761355</v>
      </c>
      <c r="AV71" s="59">
        <f t="shared" si="12"/>
        <v>19042154.392613012</v>
      </c>
      <c r="AW71" s="59">
        <f t="shared" si="12"/>
        <v>12828395.895241456</v>
      </c>
      <c r="AX71" s="59">
        <f t="shared" si="12"/>
        <v>0</v>
      </c>
      <c r="AY71" s="59">
        <f t="shared" si="12"/>
        <v>1719926.6054758271</v>
      </c>
      <c r="AZ71" s="59">
        <f t="shared" si="12"/>
        <v>0</v>
      </c>
      <c r="BA71" s="59">
        <f t="shared" si="12"/>
        <v>202439.18287014822</v>
      </c>
      <c r="BB71" s="59">
        <f t="shared" si="12"/>
        <v>2749891.6172025111</v>
      </c>
      <c r="BC71" s="59">
        <f t="shared" si="12"/>
        <v>0</v>
      </c>
      <c r="BD71" s="60">
        <f t="shared" si="11"/>
        <v>83301439.009269536</v>
      </c>
      <c r="BE71" s="63"/>
      <c r="BF71" s="63"/>
      <c r="BG71" s="63"/>
      <c r="BH71" s="30"/>
      <c r="BK71" s="64"/>
    </row>
    <row r="72" spans="1:64" ht="15" customHeight="1">
      <c r="BF72" s="66"/>
    </row>
    <row r="73" spans="1:64" ht="15" customHeight="1">
      <c r="AX73" s="66"/>
      <c r="AY73" s="66"/>
      <c r="AZ73" s="66"/>
    </row>
    <row r="74" spans="1:64" ht="15" customHeight="1">
      <c r="U74" s="66"/>
      <c r="AX74" s="66"/>
      <c r="AZ74" s="66"/>
    </row>
    <row r="75" spans="1:64" ht="15" customHeight="1"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</row>
  </sheetData>
  <mergeCells count="11">
    <mergeCell ref="A6:A7"/>
    <mergeCell ref="B6:D6"/>
    <mergeCell ref="E6:E7"/>
    <mergeCell ref="BH6:BJ6"/>
    <mergeCell ref="BK6:BK7"/>
    <mergeCell ref="BL6:BL7"/>
    <mergeCell ref="F6:F7"/>
    <mergeCell ref="G6:G7"/>
    <mergeCell ref="H6:BC6"/>
    <mergeCell ref="BD6:BD7"/>
    <mergeCell ref="BE6:B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M.S $ baicos totales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Mike Nuñez Lozano</cp:lastModifiedBy>
  <dcterms:created xsi:type="dcterms:W3CDTF">2013-12-03T03:31:25Z</dcterms:created>
  <dcterms:modified xsi:type="dcterms:W3CDTF">2015-09-28T19:30:19Z</dcterms:modified>
</cp:coreProperties>
</file>