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LQUIROGA\Downloads\"/>
    </mc:Choice>
  </mc:AlternateContent>
  <xr:revisionPtr revIDLastSave="0" documentId="8_{6068FB7F-8913-4D36-ADEA-92A618BAC88E}" xr6:coauthVersionLast="47" xr6:coauthVersionMax="47" xr10:uidLastSave="{00000000-0000-0000-0000-000000000000}"/>
  <bookViews>
    <workbookView xWindow="-120" yWindow="-120" windowWidth="21840" windowHeight="13140" xr2:uid="{00000000-000D-0000-FFFF-FFFF00000000}"/>
  </bookViews>
  <sheets>
    <sheet name="FORMATO" sheetId="41" r:id="rId1"/>
    <sheet name="PLAN DIRECTIVA 5" sheetId="29" state="hidden" r:id="rId2"/>
    <sheet name="CRONOGRAMA CENSO" sheetId="30" state="hidden" r:id="rId3"/>
    <sheet name="PLAN ATENCIÓN DE TRÁMITES" sheetId="31" state="hidden" r:id="rId4"/>
    <sheet name="ANALISIS OBJETIVO ENERO" sheetId="20" state="hidden" r:id="rId5"/>
    <sheet name="OBJETIVOS ENERO" sheetId="10" state="hidden" r:id="rId6"/>
    <sheet name="BAJA EJECUCION ENERO" sheetId="18" state="hidden" r:id="rId7"/>
  </sheets>
  <definedNames>
    <definedName name="_xlnm._FilterDatabase" localSheetId="0" hidden="1">FORMATO!$A$2:$G$3</definedName>
    <definedName name="_xlnm._FilterDatabase" localSheetId="1" hidden="1">'PLAN DIRECTIVA 5'!$A$2:$M$42</definedName>
    <definedName name="NOMBRE">#N/A</definedName>
    <definedName name="SECCION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24" i="41" l="1"/>
  <c r="AG22" i="41"/>
  <c r="AG21" i="41"/>
  <c r="AG20" i="41"/>
  <c r="AG17" i="41"/>
  <c r="AG15" i="41"/>
  <c r="AG14" i="41"/>
  <c r="AG13" i="41"/>
  <c r="AG12" i="41"/>
  <c r="AF24" i="41"/>
  <c r="AF21" i="41"/>
  <c r="AF22" i="41" s="1"/>
  <c r="AF20" i="41"/>
  <c r="AF17" i="41" l="1"/>
  <c r="AF15" i="41"/>
  <c r="AF14" i="41"/>
  <c r="AF13" i="41"/>
  <c r="AF12" i="41"/>
  <c r="AF11" i="41"/>
  <c r="AG11" i="41" l="1"/>
  <c r="AG6" i="41"/>
  <c r="AF6" i="41"/>
  <c r="AG10" i="41"/>
  <c r="AF10" i="41"/>
  <c r="AG9" i="41"/>
  <c r="AF9" i="41"/>
  <c r="AG8" i="41"/>
  <c r="AF8" i="41"/>
  <c r="AG7" i="41"/>
  <c r="AF7" i="41"/>
  <c r="AG5" i="41"/>
  <c r="AF5" i="41"/>
  <c r="AG4" i="41"/>
  <c r="AF4" i="41"/>
  <c r="AF16" i="41"/>
  <c r="AF18" i="41"/>
  <c r="AF19" i="41"/>
  <c r="AF23" i="41"/>
  <c r="O21" i="29"/>
  <c r="P21" i="29"/>
  <c r="Q21" i="29"/>
  <c r="R21" i="29"/>
  <c r="AL21" i="29" s="1"/>
  <c r="S21" i="29"/>
  <c r="T21" i="29"/>
  <c r="U21" i="29"/>
  <c r="V21" i="29"/>
  <c r="W21" i="29"/>
  <c r="X21" i="29"/>
  <c r="Y21" i="29"/>
  <c r="Z21" i="29"/>
  <c r="AA21" i="29"/>
  <c r="AB21" i="29"/>
  <c r="AC21" i="29"/>
  <c r="AD21" i="29"/>
  <c r="AE21" i="29"/>
  <c r="AF21" i="29"/>
  <c r="AG21" i="29"/>
  <c r="AH21" i="29"/>
  <c r="AI21" i="29"/>
  <c r="AJ21" i="29"/>
  <c r="AK21" i="29"/>
  <c r="N21" i="29"/>
  <c r="O20" i="29"/>
  <c r="P20" i="29"/>
  <c r="Q20" i="29"/>
  <c r="R20" i="29"/>
  <c r="S20" i="29"/>
  <c r="T20" i="29"/>
  <c r="U20" i="29"/>
  <c r="V20" i="29"/>
  <c r="W20" i="29"/>
  <c r="X20" i="29"/>
  <c r="Y20" i="29"/>
  <c r="Z20" i="29"/>
  <c r="AA20" i="29"/>
  <c r="AB20" i="29"/>
  <c r="AC20" i="29"/>
  <c r="AD20" i="29"/>
  <c r="AE20" i="29"/>
  <c r="AF20" i="29"/>
  <c r="AG20" i="29"/>
  <c r="AH20" i="29"/>
  <c r="AI20" i="29"/>
  <c r="AJ20" i="29"/>
  <c r="AK20" i="29"/>
  <c r="N20" i="29"/>
  <c r="AL20" i="29" s="1"/>
  <c r="O12" i="29"/>
  <c r="Q12" i="29"/>
  <c r="Q13" i="29"/>
  <c r="R12" i="29"/>
  <c r="R13" i="29" s="1"/>
  <c r="R42" i="29" s="1"/>
  <c r="S12" i="29"/>
  <c r="S13" i="29"/>
  <c r="S42" i="29" s="1"/>
  <c r="T12" i="29"/>
  <c r="T13" i="29" s="1"/>
  <c r="U12" i="29"/>
  <c r="U13" i="29"/>
  <c r="V12" i="29"/>
  <c r="W12" i="29"/>
  <c r="W13" i="29" s="1"/>
  <c r="W42" i="29" s="1"/>
  <c r="X12" i="29"/>
  <c r="X13" i="29" s="1"/>
  <c r="X42" i="29" s="1"/>
  <c r="Y12" i="29"/>
  <c r="Y13" i="29" s="1"/>
  <c r="Y42" i="29" s="1"/>
  <c r="Z12" i="29"/>
  <c r="Z13" i="29" s="1"/>
  <c r="Z42" i="29" s="1"/>
  <c r="AA12" i="29"/>
  <c r="AA13" i="29" s="1"/>
  <c r="AA42" i="29" s="1"/>
  <c r="AB12" i="29"/>
  <c r="AC12" i="29"/>
  <c r="AC13" i="29" s="1"/>
  <c r="AC42" i="29" s="1"/>
  <c r="AD12" i="29"/>
  <c r="AD13" i="29" s="1"/>
  <c r="AE12" i="29"/>
  <c r="AF12" i="29"/>
  <c r="AF13" i="29"/>
  <c r="AG12" i="29"/>
  <c r="AG13" i="29" s="1"/>
  <c r="AH12" i="29"/>
  <c r="AH13" i="29"/>
  <c r="AI12" i="29"/>
  <c r="AI13" i="29" s="1"/>
  <c r="AJ12" i="29"/>
  <c r="AJ13" i="29"/>
  <c r="AK12" i="29"/>
  <c r="N12" i="29"/>
  <c r="N13" i="29" s="1"/>
  <c r="AK9" i="29"/>
  <c r="O9" i="29"/>
  <c r="P9" i="29"/>
  <c r="Q9" i="29"/>
  <c r="Q42" i="29"/>
  <c r="R9" i="29"/>
  <c r="S9" i="29"/>
  <c r="T9" i="29"/>
  <c r="T42" i="29" s="1"/>
  <c r="U9" i="29"/>
  <c r="U42" i="29" s="1"/>
  <c r="V9" i="29"/>
  <c r="V42" i="29" s="1"/>
  <c r="W9" i="29"/>
  <c r="X9" i="29"/>
  <c r="Y9" i="29"/>
  <c r="Z9" i="29"/>
  <c r="AA9" i="29"/>
  <c r="AB9" i="29"/>
  <c r="AC9" i="29"/>
  <c r="AD9" i="29"/>
  <c r="AE9" i="29"/>
  <c r="AF9" i="29"/>
  <c r="AF42" i="29" s="1"/>
  <c r="AG9" i="29"/>
  <c r="AG42" i="29" s="1"/>
  <c r="AH9" i="29"/>
  <c r="AH42" i="29" s="1"/>
  <c r="AI9" i="29"/>
  <c r="AJ9" i="29"/>
  <c r="AJ42" i="29" s="1"/>
  <c r="AL4" i="29"/>
  <c r="AM4" i="29"/>
  <c r="AL5" i="29"/>
  <c r="AM5" i="29"/>
  <c r="AL6" i="29"/>
  <c r="AM6" i="29"/>
  <c r="AL7" i="29"/>
  <c r="AM7" i="29"/>
  <c r="AL10" i="29"/>
  <c r="AM10" i="29"/>
  <c r="AL11" i="29"/>
  <c r="AM11" i="29"/>
  <c r="AL8" i="29"/>
  <c r="AM8" i="29"/>
  <c r="AL14" i="29"/>
  <c r="AM14" i="29"/>
  <c r="AL15" i="29"/>
  <c r="AM15" i="29"/>
  <c r="AL16" i="29"/>
  <c r="AM16" i="29"/>
  <c r="AL17" i="29"/>
  <c r="AM17" i="29"/>
  <c r="AL18" i="29"/>
  <c r="AM18" i="29"/>
  <c r="AL22" i="29"/>
  <c r="AM22" i="29"/>
  <c r="AL23" i="29"/>
  <c r="AM23" i="29"/>
  <c r="AL24" i="29"/>
  <c r="AM24" i="29"/>
  <c r="AL25" i="29"/>
  <c r="AM25" i="29"/>
  <c r="AL26" i="29"/>
  <c r="AM26" i="29"/>
  <c r="AL27" i="29"/>
  <c r="AM27" i="29"/>
  <c r="AL28" i="29"/>
  <c r="AM28" i="29"/>
  <c r="AL29" i="29"/>
  <c r="AM29" i="29"/>
  <c r="AL30" i="29"/>
  <c r="AM30" i="29"/>
  <c r="AL31" i="29"/>
  <c r="AM31" i="29"/>
  <c r="AL32" i="29"/>
  <c r="AM32" i="29"/>
  <c r="AL33" i="29"/>
  <c r="AM33" i="29"/>
  <c r="AL35" i="29"/>
  <c r="AM35" i="29"/>
  <c r="AL37" i="29"/>
  <c r="AM37" i="29"/>
  <c r="AL38" i="29"/>
  <c r="AM38" i="29"/>
  <c r="AL39" i="29"/>
  <c r="AM39" i="29"/>
  <c r="AL40" i="29"/>
  <c r="AM40" i="29"/>
  <c r="AL41" i="29"/>
  <c r="AM41" i="29"/>
  <c r="AM3" i="29"/>
  <c r="AL3" i="29"/>
  <c r="E146" i="30"/>
  <c r="C13" i="20"/>
  <c r="C10" i="20"/>
  <c r="C7" i="20"/>
  <c r="A30" i="20"/>
  <c r="A38" i="20"/>
  <c r="A47" i="20"/>
  <c r="A55" i="20"/>
  <c r="A63" i="20"/>
  <c r="A70" i="20"/>
  <c r="C65" i="20"/>
  <c r="D65" i="20" s="1"/>
  <c r="C32" i="20"/>
  <c r="C29" i="20"/>
  <c r="C59" i="20"/>
  <c r="C53" i="20"/>
  <c r="C52" i="20"/>
  <c r="C50" i="20"/>
  <c r="C43" i="20"/>
  <c r="C42" i="20"/>
  <c r="C41" i="20"/>
  <c r="C27" i="20"/>
  <c r="C26" i="20"/>
  <c r="C25" i="20"/>
  <c r="C20" i="20"/>
  <c r="B68" i="20"/>
  <c r="D68" i="20" s="1"/>
  <c r="B65" i="20"/>
  <c r="B73" i="20"/>
  <c r="D73" i="20" s="1"/>
  <c r="B52" i="20"/>
  <c r="B58" i="20"/>
  <c r="D58" i="20" s="1"/>
  <c r="B20" i="20"/>
  <c r="B25" i="20"/>
  <c r="D25" i="20" s="1"/>
  <c r="B26" i="20"/>
  <c r="D26" i="20" s="1"/>
  <c r="B42" i="20"/>
  <c r="D42" i="20" s="1"/>
  <c r="B43" i="20"/>
  <c r="D43" i="20"/>
  <c r="B9" i="20"/>
  <c r="B50" i="20"/>
  <c r="D50" i="20" s="1"/>
  <c r="C17" i="20"/>
  <c r="B29" i="20"/>
  <c r="D29" i="20"/>
  <c r="B32" i="20"/>
  <c r="D32" i="20"/>
  <c r="B45" i="20"/>
  <c r="B61" i="20"/>
  <c r="D61" i="20" s="1"/>
  <c r="B28" i="20"/>
  <c r="C40" i="20"/>
  <c r="C38" i="20"/>
  <c r="B33" i="20"/>
  <c r="D33" i="20" s="1"/>
  <c r="B19" i="20"/>
  <c r="B7" i="20"/>
  <c r="D7" i="20" s="1"/>
  <c r="B36" i="20"/>
  <c r="D36" i="20" s="1"/>
  <c r="B12" i="20"/>
  <c r="C73" i="20"/>
  <c r="B8" i="20"/>
  <c r="D8" i="20"/>
  <c r="C58" i="20"/>
  <c r="C24" i="20"/>
  <c r="C49" i="20"/>
  <c r="B17" i="20"/>
  <c r="D17" i="20" s="1"/>
  <c r="B10" i="20"/>
  <c r="D10" i="20" s="1"/>
  <c r="C72" i="20"/>
  <c r="C12" i="20"/>
  <c r="D12" i="20"/>
  <c r="C11" i="20"/>
  <c r="C57" i="20"/>
  <c r="C28" i="20"/>
  <c r="D28" i="20"/>
  <c r="C66" i="20"/>
  <c r="B49" i="20"/>
  <c r="C39" i="20"/>
  <c r="B53" i="20"/>
  <c r="D53" i="20" s="1"/>
  <c r="B59" i="20"/>
  <c r="D59" i="20" s="1"/>
  <c r="B41" i="20"/>
  <c r="D41" i="20" s="1"/>
  <c r="B16" i="20"/>
  <c r="D16" i="20" s="1"/>
  <c r="C6" i="20"/>
  <c r="C9" i="20"/>
  <c r="D9" i="20" s="1"/>
  <c r="C16" i="20"/>
  <c r="C69" i="20"/>
  <c r="B27" i="20"/>
  <c r="D27" i="20"/>
  <c r="B35" i="20"/>
  <c r="C36" i="20"/>
  <c r="B66" i="20"/>
  <c r="D66" i="20" s="1"/>
  <c r="C48" i="20"/>
  <c r="C47" i="20"/>
  <c r="C64" i="20"/>
  <c r="C63" i="20"/>
  <c r="C71" i="20"/>
  <c r="B76" i="20"/>
  <c r="C76" i="20"/>
  <c r="D76" i="20" s="1"/>
  <c r="B15" i="20"/>
  <c r="D15" i="20" s="1"/>
  <c r="C4" i="20"/>
  <c r="C3" i="20"/>
  <c r="D3" i="20" s="1"/>
  <c r="B30" i="20"/>
  <c r="B31" i="20"/>
  <c r="D31" i="20" s="1"/>
  <c r="C54" i="20"/>
  <c r="C5" i="10"/>
  <c r="C56" i="20"/>
  <c r="C55" i="20"/>
  <c r="B46" i="20"/>
  <c r="D46" i="20" s="1"/>
  <c r="C46" i="20"/>
  <c r="B6" i="20"/>
  <c r="D6" i="20" s="1"/>
  <c r="C14" i="20"/>
  <c r="C15" i="20"/>
  <c r="B11" i="20"/>
  <c r="D11" i="20" s="1"/>
  <c r="B13" i="20"/>
  <c r="D13" i="20" s="1"/>
  <c r="B62" i="20"/>
  <c r="D62" i="20" s="1"/>
  <c r="B74" i="20"/>
  <c r="B75" i="20"/>
  <c r="C19" i="20"/>
  <c r="D19" i="20"/>
  <c r="C18" i="20"/>
  <c r="B72" i="20"/>
  <c r="D72" i="20" s="1"/>
  <c r="B40" i="20"/>
  <c r="B67" i="20"/>
  <c r="B57" i="20"/>
  <c r="D57" i="20" s="1"/>
  <c r="B24" i="20"/>
  <c r="D24" i="20" s="1"/>
  <c r="C33" i="20"/>
  <c r="C22" i="20"/>
  <c r="D22" i="20" s="1"/>
  <c r="C21" i="20"/>
  <c r="C3" i="10"/>
  <c r="C23" i="20"/>
  <c r="C51" i="20"/>
  <c r="D51" i="20" s="1"/>
  <c r="B69" i="20"/>
  <c r="D69" i="20"/>
  <c r="B51" i="20"/>
  <c r="B34" i="20"/>
  <c r="C37" i="20"/>
  <c r="C4" i="10" s="1"/>
  <c r="B18" i="20"/>
  <c r="D18" i="20" s="1"/>
  <c r="C62" i="20"/>
  <c r="C68" i="20"/>
  <c r="C67" i="20"/>
  <c r="D67" i="20" s="1"/>
  <c r="B64" i="20"/>
  <c r="D64" i="20" s="1"/>
  <c r="B63" i="20"/>
  <c r="C31" i="20"/>
  <c r="B44" i="20"/>
  <c r="B23" i="20"/>
  <c r="D23" i="20"/>
  <c r="B39" i="20"/>
  <c r="D39" i="20"/>
  <c r="B60" i="20"/>
  <c r="B14" i="20"/>
  <c r="D14" i="20" s="1"/>
  <c r="B70" i="20"/>
  <c r="D70" i="20" s="1"/>
  <c r="B71" i="20"/>
  <c r="D71" i="20"/>
  <c r="B5" i="20"/>
  <c r="D5" i="20"/>
  <c r="B48" i="20"/>
  <c r="D48" i="20"/>
  <c r="B47" i="20"/>
  <c r="D47" i="20"/>
  <c r="B56" i="20"/>
  <c r="D56" i="20"/>
  <c r="B37" i="20"/>
  <c r="B4" i="10"/>
  <c r="B38" i="20"/>
  <c r="D38" i="20"/>
  <c r="C35" i="20"/>
  <c r="D35" i="20"/>
  <c r="B22" i="20"/>
  <c r="B21" i="20"/>
  <c r="D21" i="20"/>
  <c r="C45" i="20"/>
  <c r="D45" i="20"/>
  <c r="C44" i="20"/>
  <c r="D44" i="20"/>
  <c r="B3" i="20"/>
  <c r="B4" i="20"/>
  <c r="D4" i="20"/>
  <c r="C61" i="20"/>
  <c r="C60" i="20"/>
  <c r="D60" i="20"/>
  <c r="C75" i="20"/>
  <c r="D75" i="20"/>
  <c r="B55" i="20"/>
  <c r="D55" i="20"/>
  <c r="B54" i="20"/>
  <c r="B5" i="10"/>
  <c r="C74" i="20"/>
  <c r="D74" i="20"/>
  <c r="C70" i="20"/>
  <c r="C34" i="20"/>
  <c r="D34" i="20"/>
  <c r="C30" i="20"/>
  <c r="D30" i="20"/>
  <c r="P12" i="29"/>
  <c r="P13" i="29"/>
  <c r="N9" i="29"/>
  <c r="AL9" i="29" s="1"/>
  <c r="D49" i="20"/>
  <c r="V13" i="29"/>
  <c r="O13" i="29"/>
  <c r="O42" i="29" s="1"/>
  <c r="AK42" i="29"/>
  <c r="D20" i="20"/>
  <c r="D54" i="20"/>
  <c r="D63" i="20"/>
  <c r="D40" i="20"/>
  <c r="D52" i="20"/>
  <c r="AM21" i="29"/>
  <c r="P42" i="29"/>
  <c r="B3" i="10"/>
  <c r="AM20" i="29"/>
  <c r="AE13" i="29"/>
  <c r="AE42" i="29" s="1"/>
  <c r="B2" i="10"/>
  <c r="B6" i="10" s="1"/>
  <c r="AM12" i="29"/>
  <c r="AM9" i="29"/>
  <c r="N42" i="29" l="1"/>
  <c r="AI42" i="29"/>
  <c r="AB42" i="29"/>
  <c r="AD42" i="29"/>
  <c r="AM42" i="29"/>
  <c r="AM13" i="29"/>
  <c r="D37" i="20"/>
  <c r="AL12" i="29"/>
  <c r="C2" i="10"/>
  <c r="C6" i="10" s="1"/>
  <c r="AB13" i="29"/>
  <c r="AL13" i="29" s="1"/>
  <c r="AL42"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E28" authorId="0" shapeId="0" xr:uid="{00000000-0006-0000-0100-000001000000}">
      <text>
        <r>
          <rPr>
            <b/>
            <sz val="9"/>
            <color indexed="81"/>
            <rFont val="Tahoma"/>
            <family val="2"/>
          </rPr>
          <t>Artículo 33 Instancias del Sistema de Coordinación de la Administración del Distrito Capital. Las instancias del Sistema de Coordinación del Distrito Capital son:
El Consejo de Gobierno Distrital,
El Consejo Distrital de Seguridad
Los Consejos Superiores de la Administración Distrital,
Los Comités Sectoriales de Desarrollo Administrativo,
Las Comisiones Intersectoriales,
Los Consejos Consultivos y Ver Decreto Distrital 623 de 2007 , Ver Decreto Distrital 022 de 2011.    
Los Consejos Locales de Gobierno.</t>
        </r>
      </text>
    </comment>
  </commentList>
</comments>
</file>

<file path=xl/sharedStrings.xml><?xml version="1.0" encoding="utf-8"?>
<sst xmlns="http://schemas.openxmlformats.org/spreadsheetml/2006/main" count="834" uniqueCount="521">
  <si>
    <t>PLAN DE COMUNICACIONES</t>
  </si>
  <si>
    <t>ACTIVIDAD CLAVE</t>
  </si>
  <si>
    <t>DESCRIPCIÓN ACTIVIDADES</t>
  </si>
  <si>
    <t>RELACION CON OTROS PLANES</t>
  </si>
  <si>
    <t>RESPONSABLE</t>
  </si>
  <si>
    <t>FECHA  INICIO</t>
  </si>
  <si>
    <t>FECHA FIN</t>
  </si>
  <si>
    <t>PRODUCTO / ENTREGABLE</t>
  </si>
  <si>
    <t>ENE</t>
  </si>
  <si>
    <t>FEB</t>
  </si>
  <si>
    <t>MAR</t>
  </si>
  <si>
    <t>ABR</t>
  </si>
  <si>
    <t>MAY</t>
  </si>
  <si>
    <t>JUN</t>
  </si>
  <si>
    <t>JUL</t>
  </si>
  <si>
    <t>AGO</t>
  </si>
  <si>
    <t>SEP</t>
  </si>
  <si>
    <t>OCT</t>
  </si>
  <si>
    <t>NOV</t>
  </si>
  <si>
    <t>DIC</t>
  </si>
  <si>
    <t>TOTAL</t>
  </si>
  <si>
    <t>OBSERVACIONES DE LA EJECUCIÓN</t>
  </si>
  <si>
    <t>P</t>
  </si>
  <si>
    <t>E</t>
  </si>
  <si>
    <t xml:space="preserve">Ejecutar plan de comuncaciones </t>
  </si>
  <si>
    <t>La Agencia Catastral de Cundinamarca  y GO Catastral en su calidad de operador para 11 municipios de Cundinamarca, dispone de un Plan de Comunicaciones en el cual se plantea las producción de diferentes campañas e insumos de comunicaciones para la puesta en marcha la actualización catastral  con el propósito de tener al día la información de los bienes inmuebles en la zona urbana y rural del municipios.</t>
  </si>
  <si>
    <t>MIPG</t>
  </si>
  <si>
    <t xml:space="preserve">Oscar Niño </t>
  </si>
  <si>
    <t>Plan Cundinamarca</t>
  </si>
  <si>
    <t>En el marco de la ejecución del proyecto de GO Catastral como operador en la ciudad de Armenia se define el Plan de Comunicaciones con diferentes productos e insumos de comunicaciones para los diferentes niveles de socialización de la actualización catastral.</t>
  </si>
  <si>
    <t>Plan Armenia</t>
  </si>
  <si>
    <t>Ejecución nivel 4 del plan de comunicaciones para la ciudad de Pereira en el marco del proyecto como operador catastral apra el territorio.</t>
  </si>
  <si>
    <t>Pereira</t>
  </si>
  <si>
    <t>En el marco de la ejecución del proyecto de GO Catastral como operador en la ciudad de Dosquebradas se define el Plan de Comunicaciones con diferentes productos e insumos de comunicaciones para los diferentes niveles de socialización de la actualización catastral.</t>
  </si>
  <si>
    <t>Plan Dosquebradas</t>
  </si>
  <si>
    <t>En desarrollo del proyecto de actualización catastral apra la ciudada de Cartagena de Indias GO Catastral define el Plan de Comunicaciones con diferentes productos e insumos de comunicaciones para los diferentes niveles de socialización en el territorio.</t>
  </si>
  <si>
    <t>Plan Cartagena</t>
  </si>
  <si>
    <t>En el marco de la actualización rural definida en Santa Rosa de Cabal para 2022, GO Catastral define la proyección del plan de comunicaciones con el fin de socializar en los diferentes niveles los mensajes que permitan dar claridad del proceso e informar a la ciudadanía.</t>
  </si>
  <si>
    <t xml:space="preserve">Plan Santa Rosa </t>
  </si>
  <si>
    <t>Sensibilizar a los habitantes del municipio de Palmira sobre las actividades que hacen parte del proceso de actualización, así como sus beneficios. Además, difundir información que motive a los ciudadanos a participar activamente en todas las etapas del proyecto.</t>
  </si>
  <si>
    <t xml:space="preserve">Plan Palmira  </t>
  </si>
  <si>
    <t xml:space="preserve">Elaboración y difusión de piezas </t>
  </si>
  <si>
    <t>Elaborar diferentes piezas de comunicación informando y resolviendo las preguntas frecuentes referente a los avalúos catastrales</t>
  </si>
  <si>
    <t xml:space="preserve">Marcela Guataquira </t>
  </si>
  <si>
    <t xml:space="preserve">Campaña Revisión avalúos 
 </t>
  </si>
  <si>
    <t xml:space="preserve">Elaboración y difusión de contenido </t>
  </si>
  <si>
    <t>Elaboración de estrategia de comunciaciones donde se definen los diferentes productos y canales como piezas para redes socilaes, nota de prensa, videos.</t>
  </si>
  <si>
    <t xml:space="preserve">Campaña Censo 2022 </t>
  </si>
  <si>
    <t xml:space="preserve">Diseño y promoción de servicio </t>
  </si>
  <si>
    <t>Campaña Plusvalia</t>
  </si>
  <si>
    <t xml:space="preserve">Elaboración y disfusión de productos </t>
  </si>
  <si>
    <t xml:space="preserve">Piezas gráficas para difundir en canales internos y externos. LLevar a cabo un Live para resolver dudas de los ciudadanos. </t>
  </si>
  <si>
    <t xml:space="preserve">Campaña agenda a un clic </t>
  </si>
  <si>
    <t xml:space="preserve">Diseño y Difusión de piezas comunicativas </t>
  </si>
  <si>
    <t xml:space="preserve">Campaña portafolio de productos y servicios de la entidad (Tienda Virtual - catastro en linea) 
</t>
  </si>
  <si>
    <t xml:space="preserve">Elaboración y publicación de piezas </t>
  </si>
  <si>
    <t xml:space="preserve">Campaña cierre de servicios a la ciudadanía </t>
  </si>
  <si>
    <t xml:space="preserve">Publicación de contenidos </t>
  </si>
  <si>
    <t xml:space="preserve">Ana María Ortiz </t>
  </si>
  <si>
    <t>Divulgación de las plataformas: Portal IDECA, Mapas Bogotá y Portal Datos Abiertos</t>
  </si>
  <si>
    <t xml:space="preserve">Se divulgó informaicón sobre la ubicación en Mapas Bogotá la Red Cade, puntos de inscripciónd e cédulas y puntos de votación, puntos de venta de chance legal de la Lotería de Bogotá y Mapas Bogotá Bici. </t>
  </si>
  <si>
    <t xml:space="preserve">Planeación de actividades de difusión </t>
  </si>
  <si>
    <t xml:space="preserve">Difusión a través de diferentes piezas gráficas y nota de prensa </t>
  </si>
  <si>
    <t>Campaña Semana Internacional de la Bici</t>
  </si>
  <si>
    <t>Apoyo en las diferentes charlas, solicitudes de piezas gráficas, creación del logo y eslogan, alertas informáticas, entre otros.</t>
  </si>
  <si>
    <t xml:space="preserve">Juan Carlos Velasquez </t>
  </si>
  <si>
    <t xml:space="preserve">Apoyo a campañas TI de información y seguridad </t>
  </si>
  <si>
    <t>Difusión en los diferentes canales internos de piezas gráficas y audiovisuales de temas como prebención Covid, riesgos laborlaes, brigada de emergencias y charlas</t>
  </si>
  <si>
    <t xml:space="preserve">Campañas seguridad y salud en el trabajo
</t>
  </si>
  <si>
    <t>Publicación semanal en los boletines internos de las diferentes jornadas de capacitación tanto internas, como externas.</t>
  </si>
  <si>
    <t xml:space="preserve">Campañas Gestión del conocimiento
</t>
  </si>
  <si>
    <t xml:space="preserve">Publicación en los diferentes canales internos las diferentes campañas y actividades de bienestar institucional </t>
  </si>
  <si>
    <t xml:space="preserve">Campañas Bienestar 
</t>
  </si>
  <si>
    <t xml:space="preserve">Socializar las difernetes piezas gráficas de temas como Mapa de procesos, cadena de valor, indicadores, PAAC, entre otros. </t>
  </si>
  <si>
    <t xml:space="preserve">Campañas Internas Planeación </t>
  </si>
  <si>
    <t xml:space="preserve">Ejecución de eventos </t>
  </si>
  <si>
    <t xml:space="preserve">Apoyar la planificación y producción de los diferentes diálogos ciudadanos a través de piezas gráficas, convocatoria, libreto, parte técnica, entre otros. </t>
  </si>
  <si>
    <t xml:space="preserve">Plan de participación ciudadana </t>
  </si>
  <si>
    <t xml:space="preserve">Dialogos ciudadanos </t>
  </si>
  <si>
    <t>CONTENIDO DIRECTIVA 005 DE 2020</t>
  </si>
  <si>
    <t>ACTIVIDAD</t>
  </si>
  <si>
    <t>CUMPLIDA</t>
  </si>
  <si>
    <t>RESPONSABLES</t>
  </si>
  <si>
    <t>PLAN ASOCIADO</t>
  </si>
  <si>
    <t>FECHA INICIO</t>
  </si>
  <si>
    <t xml:space="preserve">ENTIDAD ASOCIADA </t>
  </si>
  <si>
    <t>CONTACTO</t>
  </si>
  <si>
    <t>LINEAMIENTO SI/NO</t>
  </si>
  <si>
    <t>3. Senda de la integridad: Estrategias para la transparencia y la gerencia abierta </t>
  </si>
  <si>
    <t>3.1</t>
  </si>
  <si>
    <r>
      <t xml:space="preserve">Implementar las acciones del </t>
    </r>
    <r>
      <rPr>
        <b/>
        <sz val="11"/>
        <rFont val="Calibri"/>
        <family val="2"/>
      </rPr>
      <t xml:space="preserve">plan de trabajo del anexo 1 </t>
    </r>
    <r>
      <rPr>
        <sz val="11"/>
        <rFont val="Calibri"/>
        <family val="2"/>
      </rPr>
      <t xml:space="preserve">de esta Directiva, asociadas al cumplimiento de la política distrital de transparencia y el </t>
    </r>
    <r>
      <rPr>
        <b/>
        <sz val="11"/>
        <rFont val="Calibri"/>
        <family val="2"/>
      </rPr>
      <t>Decreto Distrital 189 de 2020.</t>
    </r>
  </si>
  <si>
    <t>Ejecutar plan de trabajo senda de la integridad.</t>
  </si>
  <si>
    <t xml:space="preserve">SRH, OAP, IDECA, GCAU, GIC, GT, Comunicaciones, </t>
  </si>
  <si>
    <t>Plan de integridad</t>
  </si>
  <si>
    <t>Secretaría General - Subdirección técnica de desarrollo institucional</t>
  </si>
  <si>
    <t>David Fisco Lombo</t>
  </si>
  <si>
    <t>SI</t>
  </si>
  <si>
    <r>
      <rPr>
        <b/>
        <sz val="11"/>
        <rFont val="Calibri"/>
        <family val="2"/>
      </rPr>
      <t>2.1.4 Campañas en cultura de integridad, y apropiación de lo público en las entidades distritales.</t>
    </r>
    <r>
      <rPr>
        <sz val="11"/>
        <rFont val="Calibri"/>
        <family val="2"/>
      </rPr>
      <t xml:space="preserve">
Como parte de la Senda de Integridad las entidades del distrito generan campañas internas de comunicación que buscan fortalecer la apropiación de lo público, posicionar la integridad como una temática priorizada para esta administración. - </t>
    </r>
    <r>
      <rPr>
        <b/>
        <sz val="11"/>
        <rFont val="Calibri"/>
        <family val="2"/>
      </rPr>
      <t>CONPES 01-2019</t>
    </r>
  </si>
  <si>
    <r>
      <t xml:space="preserve">Realizar campañas de comunicación para fortalecer la apropiación de lo público -plan de trabajo senda de la integridad. </t>
    </r>
    <r>
      <rPr>
        <b/>
        <sz val="11"/>
        <rFont val="Calibri"/>
        <family val="2"/>
      </rPr>
      <t>2020- 2021</t>
    </r>
  </si>
  <si>
    <t>SRH, Comunicaciones, OAP</t>
  </si>
  <si>
    <t>Secretaría General</t>
  </si>
  <si>
    <r>
      <rPr>
        <b/>
        <sz val="11"/>
        <rFont val="Calibri"/>
        <family val="2"/>
      </rPr>
      <t>3.1.2 Sistema de Alertas Tempranas para la Integridad en la Gestión Pública</t>
    </r>
    <r>
      <rPr>
        <sz val="11"/>
        <rFont val="Calibri"/>
        <family val="2"/>
      </rPr>
      <t xml:space="preserve">
Identificación y diagnóstico de fuentes de información de entidades y organismos del Distrito Capital, que permitan el análisis de riesgos y la generación de alertas y recomendaciones sobre posibles casos de corrupción en la administración pública distrital. </t>
    </r>
    <r>
      <rPr>
        <b/>
        <sz val="11"/>
        <rFont val="Calibri"/>
        <family val="2"/>
      </rPr>
      <t>CONPES 01-2019</t>
    </r>
  </si>
  <si>
    <t>Ejecutar lineamiento sobre el Sistema de Alertas Tempranas para la Integridad en la Gestión Pública.</t>
  </si>
  <si>
    <t>OCD, OAP, involucrados</t>
  </si>
  <si>
    <r>
      <rPr>
        <b/>
        <sz val="11"/>
        <rFont val="Calibri"/>
        <family val="2"/>
      </rPr>
      <t>3.1.7 Lineamiento antilavado de activos y contra la financiación del terrorismo.</t>
    </r>
    <r>
      <rPr>
        <sz val="11"/>
        <rFont val="Calibri"/>
        <family val="2"/>
      </rPr>
      <t xml:space="preserve"> Realizar acciones para que las entidades distritales implementen el lineamiento para la prevención del lavado de activos y financiación del terrorismo. - </t>
    </r>
    <r>
      <rPr>
        <b/>
        <sz val="11"/>
        <rFont val="Calibri"/>
        <family val="2"/>
      </rPr>
      <t>CONPES 01-2019</t>
    </r>
  </si>
  <si>
    <t>Ejecutar lineamientos sobre antilavado de activos y financiación del territorismo.</t>
  </si>
  <si>
    <t>3.4</t>
  </si>
  <si>
    <r>
      <t xml:space="preserve">Habilitar un espacio visible y accesible en el botón de transparencia del portal web de cada entidad denominado </t>
    </r>
    <r>
      <rPr>
        <b/>
        <sz val="11"/>
        <rFont val="Calibri"/>
        <family val="2"/>
      </rPr>
      <t>"Conoce, propone y prioriza"</t>
    </r>
    <r>
      <rPr>
        <sz val="11"/>
        <rFont val="Calibri"/>
        <family val="2"/>
      </rPr>
      <t>, para que, además de Ia información establecida en el</t>
    </r>
    <r>
      <rPr>
        <b/>
        <sz val="11"/>
        <rFont val="Calibri"/>
        <family val="2"/>
      </rPr>
      <t xml:space="preserve"> Decreto Distrital 189 de 2020</t>
    </r>
    <r>
      <rPr>
        <sz val="11"/>
        <rFont val="Calibri"/>
        <family val="2"/>
      </rPr>
      <t xml:space="preserve">, se incorporen otros temas y acciones como:
Las orientaciones para la presentacion de causas ciudadanas, así como las causas tramitadas o en curso, creando un enlace con la plataforma de Gobierno Abierto de Bogotá y atendiendo lo dispuesto por 4.1. de la Directiva 05.
</t>
    </r>
    <r>
      <rPr>
        <b/>
        <sz val="11"/>
        <rFont val="Calibri"/>
        <family val="2"/>
      </rPr>
      <t>Decreto 189 de 2020. Artículo 2. Visibilizar la información estratégica.</t>
    </r>
  </si>
  <si>
    <r>
      <t xml:space="preserve">Habilitar espacio visible y accesibe en el botón de transparencia del portal web "Conoce, propone y prioza" y gestionar su contenido de acuerdo con los lineamientos Directiva 005, Decreto 189 y Secretaría Distrital de Gobierno.
Incluye Publicación de información en formatos y medios gráficos de fácil acceso, lectura e interpretación para los ciudadanos:  a. Plan Distrital de desarrollo, metas y avances, b. Presupuesto ciudadano, c. Tablero Gerencial de GP. </t>
    </r>
    <r>
      <rPr>
        <b/>
        <sz val="11"/>
        <rFont val="Calibri"/>
        <family val="2"/>
      </rPr>
      <t>(art.2 Decreto 189)</t>
    </r>
  </si>
  <si>
    <t>OAP, GT, GCAU, GIC, IDECA, Comunicaciones</t>
  </si>
  <si>
    <t>PAAC</t>
  </si>
  <si>
    <t>Secretaría Distrital de Gobierno
Secretaría General, Secretaría Distrital de Hacienda, Secretaría Distrital de Planeación</t>
  </si>
  <si>
    <t>CIRCULAR 104</t>
  </si>
  <si>
    <t>Una vez por semestre, realizar ejercicios de aprovechamiento de datos abiertos que contribuyan a mejorar productos o servicios, fortalecer Ia rendición de cuentas, mejorar Ia participación ciudadana y fomentar Ia innovación pública por parte de Ia entidad y del Distrito en general.</t>
  </si>
  <si>
    <t>OAP, IDECA, GCAU, GT, GIC,  Comunicaciones</t>
  </si>
  <si>
    <t>Secretaría Distrital de Gobierno</t>
  </si>
  <si>
    <t>NO</t>
  </si>
  <si>
    <t>Someter a priorización de la ciudadanía la publicación de contenidos de datos abiertos, estadísticas, informes y documentos de interés, mediante el diligenciamiento de un formulario electrónico de solicitud.
Proponer intervenciones y soluciones en el marco de las funciones y competencias de la entidad.
Priorizar decisiones de la entidad mediante ejercicios de consulta ciudadana, haciendo uso de Ia plataforma de Gobierno Abierto de Bogotá.</t>
  </si>
  <si>
    <t>Realizar consulta a la ciudadanía para priorización de la publicación de contenidos de datos abiertos, estadísticas, informes y documentos de interés, mediante el diligenciamiento de un formulario electrónico de solicitud.
Así como proponer intervenciones y soluciones y priorizar decisiones de la entidad. - Usar la plataforma de GABO.</t>
  </si>
  <si>
    <t>Plan senda integridad</t>
  </si>
  <si>
    <t>3.5</t>
  </si>
  <si>
    <t>Disponer de una sección en el botón de transparencia de los portales institucionales para que los ciudadanos y ciudadanas, veedurías, organizaciones de Ia sociedad civil, gremios y academia conozcan información relacionada con Ia apertura y provechamiento de datos de cada entidad.
- información disponible que se encuentra en formato de datos abiertos.
- Datos abiertos publicados en el Portal de Datos Abiertos de Bogotá, a través de un enlace de redireccionamiento.
- Resultados del aprovechamiento de los conjuntos de datos abiertos por parte de los ciudadanos, previa su autorización expresa y bajo el principio de responsabilidad deque trata la Ley 1712 de 2014.</t>
  </si>
  <si>
    <t>Habilitar sección en el botón de transparencia de los portales institucionales para dar a conocer información relacionada con Ia apertura y aprovechamiento de datos de la entidad.</t>
  </si>
  <si>
    <t>https://www.catastrobogota.gov.co/datos-abiertos</t>
  </si>
  <si>
    <t>Realizar campañas institucionales internas para promover Ia actualización y difusión de los instrumentos de Ia Ley de Transparencia y del Derecho de Acceso a Ia lnformación Pública sobre tablas de retención documental, registro de activos, índice de información clasificada y reservada y esquema de publicación.</t>
  </si>
  <si>
    <t>Realizar campañas para promover actualización y difusión de instrumentos Ley de transparencia.</t>
  </si>
  <si>
    <t>OAP, Comunicaciones, GT, GDOC</t>
  </si>
  <si>
    <t>Publicar y/o actualizar, de acuerdo con el cronograma que se derive de los esquemas de publicación, conjuntos de datos abiertos sobre información estratégica en el marco de Ia misionalidad de la entidad.</t>
  </si>
  <si>
    <t>Publicar y/o actualizar conjuntos de datos abiertos sobre información estratégica en el marco de Ia misionalidad.</t>
  </si>
  <si>
    <t>Propiciar y gestionar Ia conformación de comunidades de aprovechamientos de datos abiertos a través de sus funcionarios y grupos de interés.</t>
  </si>
  <si>
    <r>
      <rPr>
        <b/>
        <sz val="11"/>
        <rFont val="Calibri"/>
        <family val="2"/>
      </rPr>
      <t>Decreto 189 de 2020 Art. 3. Gestión y divulgación de la información contractual en el Distrito Capital</t>
    </r>
    <r>
      <rPr>
        <sz val="11"/>
        <rFont val="Calibri"/>
        <family val="2"/>
      </rPr>
      <t xml:space="preserve">. La Secretaría General de la Alcaldía Mayor de Bogotá, D.C., establecerá mecanismos que faciliten la consulta ciudadana y acceso a la información referente a la actividad contractual del Distrito Capital, para lo cual podrá utilizarse la plataforma de Gobierno Abierto o la que haga sus veces.
</t>
    </r>
    <r>
      <rPr>
        <b/>
        <sz val="11"/>
        <rFont val="Calibri"/>
        <family val="2"/>
      </rPr>
      <t>Micrositio de Contratación Distrital</t>
    </r>
  </si>
  <si>
    <t>Implementar lineamientos sobre Micrositio de Contratación Distrital.</t>
  </si>
  <si>
    <t>OAP, OAJ, Comunicaciones</t>
  </si>
  <si>
    <r>
      <rPr>
        <b/>
        <sz val="11"/>
        <rFont val="Calibri"/>
        <family val="2"/>
      </rPr>
      <t>Decreto 189 de 2020 Art. 4. Promoción de la transparencia a través de iniciativas internacionales.</t>
    </r>
    <r>
      <rPr>
        <sz val="11"/>
        <rFont val="Calibri"/>
        <family val="2"/>
      </rPr>
      <t xml:space="preserve"> La Secretaría General de la Alcaldía Mayor de Bogotá, D.C., promoverá la postulación y participación del Distrito Capital en iniciativas internacionales de transparencia, con el fin de cumplir con los objetivos de buen gobierno y control social.
Cada entidad deberá disponer de los mecanismos para facilitar el diálogo de alto nivel, el aprendizaje entre pares y la colaboración técnica, la investigación y la tecnología para lograr la participación del Distrito Capital en torno a las iniciativas internacionales de transparencia.</t>
    </r>
  </si>
  <si>
    <t>Implementar lineamientos sobre iniciativas de transparencia internacionales.
a. GIFT
b. CosT</t>
  </si>
  <si>
    <r>
      <rPr>
        <b/>
        <sz val="11"/>
        <rFont val="Calibri"/>
        <family val="2"/>
      </rPr>
      <t xml:space="preserve">Decreto 189 de 2020 Art. 7. Publicación de candidatos a empleos de libre nombramiento y remoción. </t>
    </r>
    <r>
      <rPr>
        <sz val="11"/>
        <rFont val="Calibri"/>
        <family val="2"/>
      </rPr>
      <t xml:space="preserve">
En la provisión de los empleos de libre nombramiento y remoción pertenecientes a los niveles directivo, asesor y profesional de las entidades y organismos distritales, sin perjuicio de la discrecionalidad propia de la naturaleza del empleo, se tendrá en cuenta la transparencia en los procesos de vinculación de servidores, las competencias laborales, el mérito, la capacidad y experiencia, las calidades personales y su capacidad en relación con las funciones y responsabilidades del empleo.
Las entidades deberán enviar las respectivas hojas de vida, junto con los antecedentes disciplinarios, penales y fiscales del aspirante. Una vez efectuada la publicación en los términos señalados y la evaluación de los comentarios de la ciudadanía, la autoridad nominadora podrá proceder al nombramiento correspondiente.</t>
    </r>
  </si>
  <si>
    <t>Asegurar la transparencia en los procesos de provisión de los empleos de libre nombramiento y remoción pertenecientes a los niveles directivo, asesor y profesional. Decreto 189 de 2020, Según directrices del DASCD</t>
  </si>
  <si>
    <t>SRH</t>
  </si>
  <si>
    <t>DASCD</t>
  </si>
  <si>
    <r>
      <rPr>
        <b/>
        <sz val="11"/>
        <rFont val="Calibri"/>
        <family val="2"/>
      </rPr>
      <t>Decreto 189 de 2020 Art. 8. Publicación nombramientos ordinarios o encargos en empleo de naturaleza gerencial.</t>
    </r>
    <r>
      <rPr>
        <sz val="11"/>
        <rFont val="Calibri"/>
        <family val="2"/>
      </rPr>
      <t> Con el fin de promover la transparencia, publicidad y el control social en la designación de los gerentes públicos de Bogotá, D.C, las entidades y organismos distritales deberán publicar los proyectos de actos administrativos de nombramientos ordinarios o encargos efectuados en empleos de naturaleza gerencial, dentro de los ocho (8) días hábiles a que se profieran, en sus páginas web institucionales, en el botón de transparencia. La Secretaría General de la Alcaldía Mayor de Bogotá, D.C., podrá disponer de los medios tecnológicos que permitan la publicación centralizada de estos actos administrativos.</t>
    </r>
  </si>
  <si>
    <t>Publicar proyectos de actos administrativos de nombramientos ordinarios o encargos efectuados en empleos de naturaleza gerencial, dentro de los ocho (8) días hábiles a que se profieran, en sus páginas web institucionales, en el botón de transparencia. Según directrices DASCD</t>
  </si>
  <si>
    <r>
      <rPr>
        <b/>
        <sz val="11"/>
        <rFont val="Calibri"/>
        <family val="2"/>
      </rPr>
      <t xml:space="preserve">Decreto 189 de 2020 Art. 9- Publicación y divulgación proactiva de la declaración de bienes y rentas, del registro de conflictos de interés y la declaración del impuesto sobre la renta y complementarios. </t>
    </r>
    <r>
      <rPr>
        <sz val="11"/>
        <rFont val="Calibri"/>
        <family val="2"/>
      </rPr>
      <t>En la búsqueda de la transparencia y la lucha contra la corrupción en el Distrito Capital, todos los servidores públicos y colaboradores del distrito efectuarán el registro y publicación en el Sistema de Información y Gestión del Empleo Público -SIGEP del formato de publicación proactiva declaración de bienes y rentas y registro de conflictos de interés y de declaración del Impuesto sobre la Renta y Complementarios.
Cuando se presente un cambio que modifique la información, este deberá ser comunicado y actualizado dentro de los dos (2) meses siguientes a la novedad.
Parágrafo. La Secretaría General de la Alcaldía Mayor de Bogotá, D.C. y la Secretaría Distrital de Gobierno articularán en una sola herramienta, el seguimiento y la publicación de conflictos de intereses a nivel distrital y local.</t>
    </r>
  </si>
  <si>
    <t>Generar directrices y realizar seguimiento a la publicación y divulgación proactiva de la declaración de bienes y rentas, conflictos de interés y declaración del impuesto sobre renta y complementarios.</t>
  </si>
  <si>
    <t>SECRETARÍA GENERAL</t>
  </si>
  <si>
    <t>Gestión del Talento Humano y la Estratégia Talento No Palanca</t>
  </si>
  <si>
    <r>
      <rPr>
        <b/>
        <sz val="11"/>
        <rFont val="Calibri"/>
        <family val="2"/>
      </rPr>
      <t xml:space="preserve">Decreto 189 de 2020 Art. 10. Racionalización de trámites. </t>
    </r>
    <r>
      <rPr>
        <sz val="11"/>
        <rFont val="Calibri"/>
        <family val="2"/>
      </rPr>
      <t xml:space="preserve">En el marco de la Ley 962 de 2005, el Decreto Ley 2106 de 2019 y sus normas reglamentarias, en el Distrito Capital se agilizará la racionalización de trámites y su mejora normativa. Para ello, créase por un lapso de dos años, un programa de dinamización de la racionalización de trámites del Distrito, del cual harán parte todas las entidades del Distrito Capital.
El programa tendrá por objeto identificar y priorizar trámites y regulaciones innecesarias o que puedan racionalizarse o eliminarse, y deberá proponer estrategias para la implementación de las acciones en el corto plazo. La Secretaría General de la Alcaldía Mayor de Bogotá, D.C., en coordinación con la Secretaría Jurídica Distrital liderarán el mencionado programa y determinarán los lineamientos respectivos.
Estrategia “Eficiencia en la gestión de trámites en el distrito, por una buena causa, nuestra ciudadanía”, por medio de la cual se promueve la inscripción de trámites en el SUIT y se brinda asesoría técnica para fortalecer la gestión institucional de las entidades distritales.- </t>
    </r>
    <r>
      <rPr>
        <b/>
        <sz val="11"/>
        <rFont val="Calibri"/>
        <family val="2"/>
      </rPr>
      <t>CONPES 01-2019</t>
    </r>
  </si>
  <si>
    <t>Formular y ejecutar estrategia de racionalización de trámites, siguiendo lineamientos.</t>
  </si>
  <si>
    <t>OAP, GIC, GCAU, GT</t>
  </si>
  <si>
    <r>
      <rPr>
        <b/>
        <sz val="11"/>
        <rFont val="Calibri"/>
        <family val="2"/>
      </rPr>
      <t>Decreto 189 de 2020 Art. 11. Control de trámites.</t>
    </r>
    <r>
      <rPr>
        <sz val="11"/>
        <rFont val="Calibri"/>
        <family val="2"/>
      </rPr>
      <t xml:space="preserve"> En los trámites distritales, las entidades articularán iniciativas que promuevan la interoperabilidad a través de cadenas de trámites que disminuyan el riesgo de intermediación. Así mismo se definirán alertas para detectar los trámites con mayor exposición a riesgo de soborno, para los cuales se establecerá un seguimiento que permita aplicar controles efectivos para su prevención, acciones que deberán plantearse en los mapas de riesgo de corrupción de los Planes de Anticorrupción y Atención al Ciudadano -PAAC, de cada entidad. Lo anterior, con el objetivo de articularlo con instrumentos de planeación con los que ya cuentan las entidades y faciliten su seguimiento.</t>
    </r>
  </si>
  <si>
    <t>Incorporar al PAAC-mapa de riesgos acciones para detectar alertas y generar controles y acciones sobre riesgos de intermediación o soborno en trámites.</t>
  </si>
  <si>
    <t>OAP, GIC, GCAU</t>
  </si>
  <si>
    <r>
      <rPr>
        <b/>
        <sz val="11"/>
        <rFont val="Calibri"/>
        <family val="2"/>
      </rPr>
      <t xml:space="preserve">Decreto 189 de 2020  Art. 12 Mejoras en los esquemas de denuncias. </t>
    </r>
    <r>
      <rPr>
        <sz val="11"/>
        <rFont val="Calibri"/>
        <family val="2"/>
      </rPr>
      <t>En cumplimiento de lo señalado en el artículo 76 de la Ley 1474 de 2011, la Secretaría General de la Alcaldía Mayor de Bogotá, D. C., definirá la forma en que se estandarizará el canal electrónico y físico para la recepción de denuncias de corrupción y dictará los protocolos o procedimientos que se deberán atender al interior de las entidades distritales, buscando parametrizar  la información necesaria para facilitar la captura y gestión de las denuncias de corrupción en el Distrito Capital, a las cuales se hará seguimiento desde cada entidad distrital para conocer al estado de las mismas con una periodicidad de mínimo seis (6) meses.
Igualmente se deberá implementar un protocolo de armonización de canales de recepción de denuncias de posibles actos de corrupción, existencia de inhabilidades, incompatibilidades o conflicto de intereses, que se hacen actualmente a través de los canales presenciales, telefónicos y virtuales del Distrito Capital destinados oficialmente para tal fin.
Parágrafo. El protocolo de armonización deberá ir acompañado de un proceso de comunicación ciudadana sobre la información de interés, los canales de atención y sistemas de protección en torno a las denuncias por corrupción.
La Secretaría General de la Alcaldía Mayor de Bogotá, D.C., emitirá los lineamientos al respecto.</t>
    </r>
  </si>
  <si>
    <t>Implementar lineamientos de la Secretaría General sobre los esquemas de denuncia.</t>
  </si>
  <si>
    <t>OCD,GCAU, Comunicaciones, OAP</t>
  </si>
  <si>
    <r>
      <rPr>
        <b/>
        <sz val="11"/>
        <rFont val="Calibri"/>
        <family val="2"/>
      </rPr>
      <t>Decreto 189 de 2020 Art. 13.</t>
    </r>
    <r>
      <rPr>
        <sz val="11"/>
        <rFont val="Calibri"/>
        <family val="2"/>
      </rPr>
      <t xml:space="preserve"> Protección de identidad del denunciante. La Secretaría General de la Alcaldía Mayor de Bogotá, D.C., y la Secretaría Jurídica Distrital desarrollarán un protocolo de protección de la identidad del denunciante que mejore la confianza de la ciudadanía para realizar denuncias de posibles actos de corrupción, existencia de inhabilidades, incompatibilidades o conflictos de intereses, el cual será adoptado por todas las entidades, instituciones, organismos y empresas que administren o gerencien recursos públicos distritales.</t>
    </r>
  </si>
  <si>
    <t>Implementar lineamientos de la Secretaría General sobre protección de identidad al denunciante.</t>
  </si>
  <si>
    <t>OCD, GCAU, Comunicaciones, OAP</t>
  </si>
  <si>
    <r>
      <rPr>
        <b/>
        <sz val="11"/>
        <rFont val="Calibri"/>
        <family val="2"/>
      </rPr>
      <t>Decreto 189 de 2020 Art. 14. Compromisos de integridad y cláusula anticorrupción.</t>
    </r>
    <r>
      <rPr>
        <sz val="11"/>
        <rFont val="Calibri"/>
        <family val="2"/>
      </rPr>
      <t xml:space="preserve"> En los contratos del Distrito Capital se incorporarán cláusulas mediante las cuales se regule la suscripción de un compromiso de integridad y la no tolerancia con la corrupción. La Secretaría Jurídica Distrital, determinará los lineamientos para el diseño e implementación de la misma. 
Los procesos contractuales contarán en su apertura y su audiencia de adjudicación con un espacio de sensibilización de la transparencia e integridad. La Secretaría Jurídica Distrital determinará los lineamientos para este proceso.</t>
    </r>
  </si>
  <si>
    <t>Incorporar compromisos de integridad y no tolerancia con la corrupción en los contratos.
Generar presentación y documentar cómo se realizará la sensibilización de transparencia e integridad en las audiencias.
Según lineamientos Secretaría Jurídica.</t>
  </si>
  <si>
    <t>OAJ, GGC</t>
  </si>
  <si>
    <t>Secretaría Jurídica Distrital</t>
  </si>
  <si>
    <r>
      <rPr>
        <b/>
        <sz val="11"/>
        <rFont val="Calibri"/>
        <family val="2"/>
      </rPr>
      <t>Decreto 189 de 2020 Art. 15. Apertura de agendas.</t>
    </r>
    <r>
      <rPr>
        <sz val="11"/>
        <rFont val="Calibri"/>
        <family val="2"/>
      </rPr>
      <t xml:space="preserve"> Las entidades Distritales incluyendo las del sector descentralizado funcionalmente o por servicios, deberán contar con un Sistema Uniforme de Registro de Citas en el botón de transparencia de sus páginas web con las agendas de Secretarios, Subsecretarios, Directores y Subdirectores, de acuerdo con los lineamientos que establezca la Secretaría General de la Alcaldía Mayor de Bogotá, D.C., para tal fin.</t>
    </r>
  </si>
  <si>
    <t xml:space="preserve">Contar con un Sistema Uniforme de Registro de Citas en el botón de transparencia para las agendas de los Directivos.
Publicar la agenda de secretarios, subsecretarios, directores, y subdirectores, se suministrará el formato para su estructuración y cargue en el portal de datos abiertos de Bogotá
Disponer el calendario de secretarios, subsecretarios, directores y subdirectores con acceso a consulta libre. </t>
  </si>
  <si>
    <t>Dirección, Comunicaciones</t>
  </si>
  <si>
    <r>
      <rPr>
        <b/>
        <sz val="11"/>
        <rFont val="Calibri"/>
        <family val="2"/>
      </rPr>
      <t>Decreto 189 de 2020 Art. 16. Implementación de “Ley de pagos a plazos justos” a contratistas del Distrito Capital.</t>
    </r>
    <r>
      <rPr>
        <sz val="11"/>
        <rFont val="Calibri"/>
        <family val="2"/>
      </rPr>
      <t xml:space="preserve"> En el Distrito Capital el plazo de pago a contratistas será máximo de treinta (30) días calendario luego de recibido el bien o servicio que determine la cláusula contractual, siempre y cuando se cuente con el recibo a satisfacción por parte del supervisor o interventor y con el cumplimiento de todos los demás requisitos que correspondan a cargo del contratista.  Igualmente, los contratistas deben adoptar la obligación general de efectuar el pago de sus obligaciones contractuales, en un término no mayor a treinta (30) días contados a partir de la fecha de la recepción del bien o servicio.</t>
    </r>
  </si>
  <si>
    <t>Incorporar en Cláusula contractual, la obligación general de efectuar el pago de sus obligaciones contractuales, en un término no mayor a treinta (30) días contados a partir de la fecha de la recepción del bien o servicio. Según lineamientos Secretaría Jurídica.</t>
  </si>
  <si>
    <t>OAJ, OAP</t>
  </si>
  <si>
    <r>
      <rPr>
        <b/>
        <sz val="11"/>
        <rFont val="Calibri"/>
        <family val="2"/>
      </rPr>
      <t>Decreto 189 de 2020 Art. 17.  Información complementaria de los contratistas.</t>
    </r>
    <r>
      <rPr>
        <sz val="11"/>
        <rFont val="Calibri"/>
        <family val="2"/>
      </rPr>
      <t xml:space="preserve"> Todas las personas naturales y jurídicas que suscriban contrato de prestación de servicios con el Distrito Capital, deberán presentar a la entidad distrital contratante la relación de contratos de prestación de servicios suscritos con otras entidades estatales cualquiera sea su orden.</t>
    </r>
  </si>
  <si>
    <t>Generar mecanismos para el reporte de la Relación de contratos de prestación de servicios suscritos con otras entidades estatales.</t>
  </si>
  <si>
    <t>OAJ.</t>
  </si>
  <si>
    <t>Secretaría General
Secretaría Jurídica Distrital</t>
  </si>
  <si>
    <t>3.6</t>
  </si>
  <si>
    <t>Transmitir en tiempo real los ejercicios de toma de decisiones cuando se considere necesaria Ia participación de Ia ciudadania. El comité directivo de Ia entidad o el espacia que haga sus veces definirá y reportaré mensualmente a Ia Secretaria General de Ia Alcaldia Mayor de Bogota D.C. las reuniones o sesiones que se harán públicas a Ia ciudadania. En tales actividades se deberán transmitir y grabar reuniones de toma de decisiones que involucren ejercicios de escucha a Ia ciudadania, mediante el uso de recursos virtuales. Para ello, las entidades deben:
- Publicar y realizar con anterioridad una convocatoria a sus grupos de interés Indicando Ia fecha, hora, orden del dia y canal de Ia reunión. 
- Habilitar un mecanismo virtual de escucha a Ia ciudadanía para conocer sus recomendaciones y observaciones antes, durante y después de Ia reunión. 
- Publicar las principales decisiones y conclusiones de Ia reunión.</t>
  </si>
  <si>
    <t>Validar si se van a presentar espacios y de ser así realizar su ejecución y reporte. Secretaría de Hacienda.</t>
  </si>
  <si>
    <t>OAP, Comunicaciones, OTC</t>
  </si>
  <si>
    <r>
      <rPr>
        <b/>
        <sz val="11"/>
        <rFont val="Calibri"/>
        <family val="2"/>
      </rPr>
      <t>Decreto 189 de 2020. Art. 5  Publicación en un lenguaje sencillo para los ciudadanos, el resumen de las decisiones relevantes que se tomen en el marco del Sistema de Coordinación del Distrito Capital definidas en el título II del Acuerdo Distrital 257 de 2006.</t>
    </r>
    <r>
      <rPr>
        <sz val="11"/>
        <rFont val="Calibri"/>
        <family val="2"/>
      </rPr>
      <t xml:space="preserve">
Publicación en un lenguaje sencillo para los ciudadanos, el resumen de las decisiones relevantes que se tomen en el marco del Sistema de Coordinación del Distrito Capital definidas en el título II del Acuerdo Distrital 257 de 2006.</t>
    </r>
  </si>
  <si>
    <t>Ejecutar los lineamientos emitidos por la Secretaría General para publicación de las decisiones del Sistema de Coordinación del D.C.</t>
  </si>
  <si>
    <t>OAP, GIC, Comunicaciones</t>
  </si>
  <si>
    <r>
      <rPr>
        <b/>
        <sz val="11"/>
        <rFont val="Calibri"/>
        <family val="2"/>
      </rPr>
      <t xml:space="preserve">Decreto 189 de 2020. Art. 6 Registro Distrital de Publicaciones Técnicas.
</t>
    </r>
    <r>
      <rPr>
        <sz val="11"/>
        <rFont val="Calibri"/>
        <family val="2"/>
      </rPr>
      <t>Las entidades distritales deben asegurar los activos de información de los estudios, asesorías, consultorías,investigaciones, entre otros, que se realicen de manera directa por la administración o que sean contratados, a través de su inclusión en el Registro Distrital dePublicaciones Técnicas que se pondrá a disposición de la ciudadanía. Los lineamientos del diseño e implementación del registro serán determinados por la SecretaríaDistrital de Planeación y la Secretaría General de la Alcaldía Mayor de Bogotá, D.C.
Los estudios, asesorías, consultorías e investigaciones que reposen en el actual “Inventario Bogotá” administrado por la Secretaría Distrital de Planeación, se articularán alRegistro Distrital de Publicaciones Técnicas en coordinación con la Secretaría General de la Alcaldía Mayor de Bogotá, D.C.
a. Diseño e implementación del Registro Distrital de Publicaciones Técnicas. (ACTIC)
b. Los lineamientos para registrar los estudios, asesorías, consultorías e investigaciones que reposen en el actual “Inventario Bogotá” articulados al Registro Distrital de Publicaciones Técnicas. (Archivo).</t>
    </r>
  </si>
  <si>
    <t>Ejecutar los lineamientos emitidos sobre el registro distrital de publicaciones técnicas.</t>
  </si>
  <si>
    <t>OAP, OTC, GIC, Comunicaciones</t>
  </si>
  <si>
    <t>4. Democracia directa: Estrategias para Ia participación y Ia colaboración ciudadana</t>
  </si>
  <si>
    <t>Todas las entidades del distrito deben incluir en su "Plan de Acción de Participación Ciudadana" o el que haga sus veces, conforme al literal b del articulo 104 de Ia Ley 1757 de 2015; asi como, de las estrategias intersectoriales de Gobierno Abierto, las siguientes acciones:</t>
  </si>
  <si>
    <t>Plan de Participación</t>
  </si>
  <si>
    <t>4.1</t>
  </si>
  <si>
    <r>
      <rPr>
        <b/>
        <sz val="11"/>
        <rFont val="Calibri"/>
        <family val="2"/>
      </rPr>
      <t xml:space="preserve">4.1 Causas ciudadanas: </t>
    </r>
    <r>
      <rPr>
        <sz val="11"/>
        <rFont val="Calibri"/>
        <family val="2"/>
      </rPr>
      <t>las causas ciudadanas responden a ejercicios de movilización y organización civica y comunitaria en torno a causas comunes, en donde las personas que defienden una causa movilizan a más ciudadanos alrededor de ella. Esta movilización facilita la inclusión de temas agenciados por la ciudadanía y visibilizados como problemáticas sociales, económicas, culturales y ambientales, que requieren pronunciamiento o actuaciOn por parte del gobierno distrital en Ia agenda pública, con elfin de mitigar Ia conflictividad social.
Trimestralmente, todas las entidades del Distrito deben realizar una jornada de trabajo con Ia ciudadanía, de manera directa y a través de las instancias ciudadanas o grupos de interés existentes, para informarles sobre esta estrategia y propiciar su utilización en el módulo "Bogotá participa" de Ia plataforma de Gobierno Abierto de Bogotá. Además, deben desarrollar los planes de trabajo de las causas que obtengan los apoyos ciudadanos requeridos, conforme a Ia reglamentacion que se expida por parte de Ia Secretaría Distrital de Gobierno, en un plazo máximo de un mes (1) y, dependiendo de Ia complejidad de Ia solicitud, ampliarlo hasta por dos (2) meses.</t>
    </r>
  </si>
  <si>
    <t>Ejecutar lineamientos de la Secretaría Distrital de Gobierno sobre causas ciudadanas.</t>
  </si>
  <si>
    <t>OAP, IDECA, GCAU, GIC,  Comunicaciones</t>
  </si>
  <si>
    <t>Secretaría Distrital de Gobierno - SDP</t>
  </si>
  <si>
    <t>4.2</t>
  </si>
  <si>
    <r>
      <rPr>
        <b/>
        <sz val="11"/>
        <rFont val="Calibri"/>
        <family val="2"/>
      </rPr>
      <t xml:space="preserve">4.2 Consultas ciudadanas; </t>
    </r>
    <r>
      <rPr>
        <sz val="11"/>
        <rFont val="Calibri"/>
        <family val="2"/>
      </rPr>
      <t>las entidades distritales deben someter determinadas actuaciones o decisiones a consideración de Ia ciudadanía, para que esta dé su opinión sobre ellas, a través del módulo "Bogotá participa" de Ia plataforma de Gobierno Abierto de Bogotá. Las consultas se podrán hacer para Ia formulación de planes, programas, proyectos de inversión, proyectos de actos administrativos o priorización de acciones en donde se evidencie un interés general por parte de Ia ciudadanía.
Trimestralmente, las entidades deben realizar al menos una consulta a los ciudadanos; el resultado será vinculante para Ia acción o proyecto a ejecutar. En este sentido, es necesario que las entidades desarrollen una campaña de comunicación en redes sociales, medios comunitarios y comunicaciones directas a sus grupos de interés, con el fin de fomentar una participación amplia e informada.</t>
    </r>
  </si>
  <si>
    <t>Realizar trimestralmente una consulta a los ciudadanos sobre actuaciones o decisiones de la administración, proyectos o acciones, utilizando campañas de comunicación en medios.</t>
  </si>
  <si>
    <t>OAP, Comunicaciones, OAJ, GIC, IDECA, GCAU</t>
  </si>
  <si>
    <t>Gestión normativa y de relaciones con el Concejo de Bogotá.</t>
  </si>
  <si>
    <t>OAJ</t>
  </si>
  <si>
    <t>4.3</t>
  </si>
  <si>
    <r>
      <rPr>
        <b/>
        <sz val="11"/>
        <rFont val="Calibri"/>
        <family val="2"/>
      </rPr>
      <t xml:space="preserve">4.3 Compromisos de Gobierno Abierto: </t>
    </r>
    <r>
      <rPr>
        <sz val="11"/>
        <rFont val="Calibri"/>
        <family val="2"/>
      </rPr>
      <t>las entidades distritales deben identificar, formular e implementar, con el acompañamiento  de sus grupos de interés y aliados no gubernamentales,</t>
    </r>
    <r>
      <rPr>
        <b/>
        <sz val="11"/>
        <rFont val="Calibri"/>
        <family val="2"/>
      </rPr>
      <t xml:space="preserve"> al menos un compromiso de gobierno abierto asociado a una temática misional o estratégica,</t>
    </r>
    <r>
      <rPr>
        <sz val="11"/>
        <rFont val="Calibri"/>
        <family val="2"/>
      </rPr>
      <t xml:space="preserve"> que incorpore al menos uno de los siguientes atributos: apertura y aprovechamiento de información, deliberación, cocreación y priorización ciudadana, innovación social, uso incluyente de TIC y enfoque de derechos.
Los compromisos institucionales de gobierno abierto se deben integrar a un plan de acción intersectorial proyectado a dos años, liderado por la Coordinación General de Gobierno Abierto, con el acompañamiento de la Veeduría Distrital, la sociedad civil, la academia y el sector privado.</t>
    </r>
  </si>
  <si>
    <t>Construir y ejecutar un compromiso de Gobierno abierto con la ciudadanía asociado a una temática misional o estratégica según lineamientos.</t>
  </si>
  <si>
    <t>OAP, Comunicaciones, OAJ, GIC, IDECA, GCAU, GT, OTC</t>
  </si>
  <si>
    <t>Plan de participación</t>
  </si>
  <si>
    <t>Secretaría General- Secretaría Distrital de Planeación</t>
  </si>
  <si>
    <t>4.4.</t>
  </si>
  <si>
    <r>
      <rPr>
        <b/>
        <sz val="11"/>
        <rFont val="Calibri"/>
        <family val="2"/>
      </rPr>
      <t>4.4 Presupuestos participativos:</t>
    </r>
    <r>
      <rPr>
        <sz val="11"/>
        <rFont val="Calibri"/>
        <family val="2"/>
      </rPr>
      <t xml:space="preserve"> las entidades distritales que tengan competencias o responsabilidades de asistencia técnica, concurrencia o complementariedad con las líneas de inversión local de presupuestos participativos definidos por el CONFIS del Distrito Capital, deben brindar apoyo técnico y metodológico en la convocatoria e inscripción ciudadana, viabilización, cocreación, priorización de iniciativas, control social y rendición de cuentas del proceso.</t>
    </r>
  </si>
  <si>
    <t>No aplica</t>
  </si>
  <si>
    <t>No aplica.</t>
  </si>
  <si>
    <t>OAP, GGC, SAF</t>
  </si>
  <si>
    <t>Secretaría de Gobierno</t>
  </si>
  <si>
    <t>5. Inteligencia colectiva: Estrategias para la ideación, co-creación e innovación</t>
  </si>
  <si>
    <t>5.1</t>
  </si>
  <si>
    <r>
      <rPr>
        <b/>
        <sz val="11"/>
        <rFont val="Calibri"/>
        <family val="2"/>
      </rPr>
      <t>5.1 Ideación para superar la crisis por Covid-19:</t>
    </r>
    <r>
      <rPr>
        <sz val="11"/>
        <rFont val="Calibri"/>
        <family val="2"/>
      </rPr>
      <t xml:space="preserve"> todas las entidades deben desarrollar una campaña de comunicaciones, para invitar a la ciudadanía a organizarse y proponer soluciones a problemas colectivos en sus barrios o localidades relacionadas con la mitigación del Covid-19 y la reactivación económica. Las propuestas deben hacerse a través de la plataforma de ideación de "Bogotá Abierta", en interoperabilidad con el módulo de "Causas ciudadanas" de la plataforma de Gobierno Abierto de Bogotá. Las ideas que obtengan los apoyos requeridos se constituirán en causas ciudadanas y serán tenidas en cuenta por las entidades para implementar la solución al problema o reto identificado.</t>
    </r>
  </si>
  <si>
    <t xml:space="preserve">Ejecutar lineamientos sobre campaña de comunicaciones para invitar a la ciudadanía a organizarse y proponer soluciones a problemas colectivos en sus barrios o localidades relacionadas con la mitigación del Covid-19 y la reactivación económica. </t>
  </si>
  <si>
    <t>OAP, Comunicaciones, IDECA</t>
  </si>
  <si>
    <t>Secretaria General, Secretarias Distritales de Gobierno, Desarrollo Económico y el Instituto Distrital de Participación y Acción Comunal - IDPAC</t>
  </si>
  <si>
    <t xml:space="preserve"> La Unidad Administrativa Especial de Catastro Distrital - UAECD, a través de la infraestructura de Datos Espaciales para el Distrito Capital - IDECA, es la responsable de coordinar la producción, publicación y gestión de datos abiertos y el componente geográfico en las acciones que se adelanten en el marco de los pilares de Gobierno Abierto.</t>
  </si>
  <si>
    <t>Coordinar la producción, publicación y gestión de datos abiertos y el componente geográfico.</t>
  </si>
  <si>
    <t>IDECA</t>
  </si>
  <si>
    <t>Cada entidad deberá contar con un enlace de gobierno abierto del nivel directivo o asesor y atender las actividades de acompañamiento para el direccionamiento y seguimiento que se adelanten desde la coordinación general.</t>
  </si>
  <si>
    <t>Designar enlace de gobierno abierto del nivel directivo o asesor.</t>
  </si>
  <si>
    <t>Dirección, OAP</t>
  </si>
  <si>
    <t>A partir de la fecha, todas las entidades distritales y locales deben gestionar eficientemente sus comunidades en redes sociales y propiciar un diálogo en doble vía en tiempo real. Además, incluir indicadores claves de desempeño (KPI) para medir el grado y calidad de las interacciones con los ciudadanos y ciudadanas.</t>
  </si>
  <si>
    <t>Gestionar redes sociales y propiciar diálogos en doble vía en tiempo real y generar indicador de desempeño de l grado y calidad de las interacciones.</t>
  </si>
  <si>
    <t>Comunicaciones, OAP, GIC, GCAU, IDECA</t>
  </si>
  <si>
    <t>Plan de comunicaciones</t>
  </si>
  <si>
    <t>CRONOGRAMA CENSO V.2022</t>
  </si>
  <si>
    <t xml:space="preserve">ACTIVIDAD </t>
  </si>
  <si>
    <t xml:space="preserve">COMIENZO </t>
  </si>
  <si>
    <t xml:space="preserve">FIN </t>
  </si>
  <si>
    <t>% DE CUMPLIMIENTO</t>
  </si>
  <si>
    <t xml:space="preserve">OBSERVACIONES </t>
  </si>
  <si>
    <t xml:space="preserve">PLANEACIÓN </t>
  </si>
  <si>
    <t xml:space="preserve">   Definir sectores de actualización</t>
  </si>
  <si>
    <t>Subgerencia de Información Física y Jurídica - OTC</t>
  </si>
  <si>
    <t xml:space="preserve">   Expedir resolución de apertura </t>
  </si>
  <si>
    <t>Gerencia de Información Catastral- Oficina Asesora Jurídica</t>
  </si>
  <si>
    <t xml:space="preserve">   Definir predios para reconocimiento</t>
  </si>
  <si>
    <t>Subgerencia de Información Física y Jurídica</t>
  </si>
  <si>
    <t xml:space="preserve">   Definir manzanas para pre- reconocimiento</t>
  </si>
  <si>
    <t xml:space="preserve">   Contratación de recursos</t>
  </si>
  <si>
    <t>Subgerencia de Información Física y Jurídica - Subgerencia de Información Económica - Oficina Asesora Jurídica</t>
  </si>
  <si>
    <t xml:space="preserve">   Suscripción actas de inicio recurso humano</t>
  </si>
  <si>
    <t xml:space="preserve">   Definir estrategia de barrido</t>
  </si>
  <si>
    <t xml:space="preserve">   Capacitación 1er grupo</t>
  </si>
  <si>
    <t xml:space="preserve">   Capacitación 2do grupo</t>
  </si>
  <si>
    <t xml:space="preserve">   Disponer recursos tecnológicos</t>
  </si>
  <si>
    <t>Gerencia de Tecnológia - Subgerencia de Información Física y Jurídica</t>
  </si>
  <si>
    <t xml:space="preserve">Preparación material cartografico </t>
  </si>
  <si>
    <t xml:space="preserve">Gerencia de Información Catastral - Cartografia </t>
  </si>
  <si>
    <t xml:space="preserve">COMPONENTE FÍSICO </t>
  </si>
  <si>
    <t xml:space="preserve">  Pre-reconocer</t>
  </si>
  <si>
    <t xml:space="preserve">Aprobar control de calidad  pre reconocimiento </t>
  </si>
  <si>
    <t>Subgerencia de Información Física y Jurídica - Cartográfia</t>
  </si>
  <si>
    <t xml:space="preserve">Reconocimiento </t>
  </si>
  <si>
    <t xml:space="preserve">Edición Cartografica </t>
  </si>
  <si>
    <t xml:space="preserve">  Aprobar en control calidad</t>
  </si>
  <si>
    <t xml:space="preserve">  Validación y consolidación</t>
  </si>
  <si>
    <t xml:space="preserve">  Segregados PH y NPH </t>
  </si>
  <si>
    <t xml:space="preserve">  Actualización Jurídica</t>
  </si>
  <si>
    <t xml:space="preserve">Mutación </t>
  </si>
  <si>
    <t xml:space="preserve">COMPONENTE ECONÓMICO </t>
  </si>
  <si>
    <t xml:space="preserve">Revisión y ajuste preliminar de ZHF </t>
  </si>
  <si>
    <t>Subgerencia de Información Económica</t>
  </si>
  <si>
    <t xml:space="preserve">Aprobación y entrega documento puntos muestra </t>
  </si>
  <si>
    <t xml:space="preserve">   Definir puntos muestra</t>
  </si>
  <si>
    <t xml:space="preserve">Estadística </t>
  </si>
  <si>
    <t xml:space="preserve">Visita a terreno de ZHF </t>
  </si>
  <si>
    <t xml:space="preserve">   Cargue de  ZHF</t>
  </si>
  <si>
    <t xml:space="preserve">   Capturar ofertas del mercado</t>
  </si>
  <si>
    <t xml:space="preserve">Observatorio Inmobiliario Catastral </t>
  </si>
  <si>
    <t xml:space="preserve">   Depurar ofertas PH -NPH</t>
  </si>
  <si>
    <t xml:space="preserve">   Avaluar puntos muestra PH -NPH</t>
  </si>
  <si>
    <t xml:space="preserve">   Actualizar tipologías constructivas</t>
  </si>
  <si>
    <t xml:space="preserve">   Actualizar tablas de valor</t>
  </si>
  <si>
    <t xml:space="preserve">   Actualizar modelos econometricos </t>
  </si>
  <si>
    <t>Estadística -Subgerencia de Información Económica</t>
  </si>
  <si>
    <t xml:space="preserve">   Realizar avalúos especiales</t>
  </si>
  <si>
    <t xml:space="preserve">   Actualizar  ZHGE</t>
  </si>
  <si>
    <t xml:space="preserve">Sensibilidad </t>
  </si>
  <si>
    <t xml:space="preserve">CIERRE </t>
  </si>
  <si>
    <t xml:space="preserve">Elaborar propuesta tabla de contenido documento CONFIS </t>
  </si>
  <si>
    <t>Realizar cargue tabla distancias rural +urbano -SIIC</t>
  </si>
  <si>
    <t xml:space="preserve">Realizar diagnóstico de validadores masivos variables físicas </t>
  </si>
  <si>
    <t xml:space="preserve">Subgerencia de Información Física y Jurídica </t>
  </si>
  <si>
    <t xml:space="preserve">Oficializar resolución de  tolerancias para dato único </t>
  </si>
  <si>
    <t xml:space="preserve">Definir regla para reporte predios con mutación física </t>
  </si>
  <si>
    <t>Ajustar posición 13 ZHF  (incluye 7/8)</t>
  </si>
  <si>
    <t>Subgerencia de Información Económica- Gerencia de Tecnología</t>
  </si>
  <si>
    <t>Actualizar distancias geográficas - LPC</t>
  </si>
  <si>
    <t xml:space="preserve">Cartografía </t>
  </si>
  <si>
    <t>Solicitar primer reporte estratos a SDP</t>
  </si>
  <si>
    <t>Cerrar visita a terreno actualización</t>
  </si>
  <si>
    <t>Realizar Liquidación avalúos comerciales  para cruces SIIC y Estadística ( Variables de Modelos y valores)</t>
  </si>
  <si>
    <t>Publicar Resolución de Cierre Ventanillas en registro distrital y página WEB</t>
  </si>
  <si>
    <t>Oficina Asesora Jurídica  - Comunicaciones</t>
  </si>
  <si>
    <t>Realizar aprobación de cruce de valores ( Variables de Modelos y valores)</t>
  </si>
  <si>
    <t>Estadística - Gerencia de Tecnología</t>
  </si>
  <si>
    <t>Enviar solicitud de suspensión temporal permisos  mutaciones a usuarios conservación y especificar usuario que mutará tutelas</t>
  </si>
  <si>
    <t>Realizar primera Publicación comunicado de prensa (domingo)</t>
  </si>
  <si>
    <t>Comunicaciones</t>
  </si>
  <si>
    <t>Estimar cifras de recaudo</t>
  </si>
  <si>
    <t>Estadística</t>
  </si>
  <si>
    <t xml:space="preserve">Liquidar avalúos comerciales </t>
  </si>
  <si>
    <t>Remitir comunicaciones a entidades (hábitat, juzgados etc.)</t>
  </si>
  <si>
    <t>Gerencia Comercial y de Atención al Usuario</t>
  </si>
  <si>
    <t>Publicar mensaje de cierre en la página web, catastro en línea y VUC</t>
  </si>
  <si>
    <t>Gerencia de Tecnología -  Gerencia Comercial y de Atención al Usuario</t>
  </si>
  <si>
    <t>Cerrar edición cartográfica actualización</t>
  </si>
  <si>
    <t>Publicar mensaje de cierre en redes sociales y canales internos (pantallas etc.)</t>
  </si>
  <si>
    <t xml:space="preserve">Entregar  información para versión 1 documento CONFIS </t>
  </si>
  <si>
    <t xml:space="preserve">Todos conforme las responsabilidades definidas </t>
  </si>
  <si>
    <t>Realizar Jornada comunicación cierre con CAMACOL</t>
  </si>
  <si>
    <t>Gerencia de Información Catastral -Subgerencia de Información Física y Jurídica - Subgerencia de Información Económica</t>
  </si>
  <si>
    <t>Realizar segunda publicación comunicado de prensa (domingo)</t>
  </si>
  <si>
    <t>Cerrar control de calidad y reprocesos actualización</t>
  </si>
  <si>
    <t xml:space="preserve">Actualizar información jurídica mes de octubre </t>
  </si>
  <si>
    <t xml:space="preserve">Entregar primer corte de reporte de cifras </t>
  </si>
  <si>
    <t xml:space="preserve">Estadística - Gerencia de Tecnología </t>
  </si>
  <si>
    <t xml:space="preserve">Entregar listado de predios atípicos </t>
  </si>
  <si>
    <t xml:space="preserve">Definir tabla de contenido Documento CONFIS </t>
  </si>
  <si>
    <t>Gerencia de Información Catastral -Subgerencia de Información Física y Jurídica - Subgerencia de Información Económica - Dirección</t>
  </si>
  <si>
    <t xml:space="preserve">Propuesta de diseño documento CONFIS </t>
  </si>
  <si>
    <t xml:space="preserve">Solicitar reporte BIC a SDP </t>
  </si>
  <si>
    <t>Revisión versión 1  documento CONFIS</t>
  </si>
  <si>
    <t xml:space="preserve">Comunicaciones -Dirección </t>
  </si>
  <si>
    <t xml:space="preserve">Cerrar mutación física conservación </t>
  </si>
  <si>
    <t>Solicitar segundo reporte estratos a SDP</t>
  </si>
  <si>
    <t>Generar reporte de predios resectorizados</t>
  </si>
  <si>
    <t xml:space="preserve">Subgerencia de Información Física y Jurídica - Gerencia de Tecnología -Cartografía </t>
  </si>
  <si>
    <t>Aplicar en SIIC  la  suspensión temporal permisos  mutaciones a usuarios conservación</t>
  </si>
  <si>
    <t xml:space="preserve">Gerencia de Tecnología </t>
  </si>
  <si>
    <t>Realizar Backup Cierre Conservación</t>
  </si>
  <si>
    <t>Realizar cargue de información básica faltante (ZHF, ZHFG, Distancias, Caracterización Manzana, Valores de referencia)</t>
  </si>
  <si>
    <t>Realizar mutación masiva</t>
  </si>
  <si>
    <t>Generar listado predios cambios físicos</t>
  </si>
  <si>
    <t xml:space="preserve">Validar resultado de actualización de estratos </t>
  </si>
  <si>
    <t xml:space="preserve">Subgerencia de Información Física y Jurídica - Gerencia de Tecnología </t>
  </si>
  <si>
    <t xml:space="preserve">Realizar Backup Cierre Actualización </t>
  </si>
  <si>
    <t>Actualizar BIC en SIIC</t>
  </si>
  <si>
    <t xml:space="preserve">Subgerencia de Información Económica- Gerencia de Tecnología </t>
  </si>
  <si>
    <t xml:space="preserve">Actualizar  estratos </t>
  </si>
  <si>
    <t xml:space="preserve">Entregar segundo corte de reporte de cifras </t>
  </si>
  <si>
    <t>Descargar radicaciones de censo (inactivas)</t>
  </si>
  <si>
    <t>Entrega  versión 2 documento CONFIS</t>
  </si>
  <si>
    <t>Revisar versión 2  documento CONFIS</t>
  </si>
  <si>
    <t>Realizar correcciones físicas requeridas por el componente económico</t>
  </si>
  <si>
    <t xml:space="preserve">Cierre ventanillas V2021 </t>
  </si>
  <si>
    <t xml:space="preserve">Gerencia Comercial y Atención al Usuario </t>
  </si>
  <si>
    <t xml:space="preserve">Actualizar en SIIC los predios  BIC </t>
  </si>
  <si>
    <t>Subgerencia de Información Económica- Gerencia de Tecnología - Subgerencia de Información Física y Jurídica</t>
  </si>
  <si>
    <t>Calcular IVIUR's preliminar</t>
  </si>
  <si>
    <t xml:space="preserve">Entregar tercer corte de reporte de cifras </t>
  </si>
  <si>
    <t>Backup "cierre ventanilla"</t>
  </si>
  <si>
    <t>Transferir radicaciones</t>
  </si>
  <si>
    <t>Calcular IVIUR's definitivo</t>
  </si>
  <si>
    <t>Radicar el documento CONFIS</t>
  </si>
  <si>
    <t xml:space="preserve">Dirección </t>
  </si>
  <si>
    <t>Disponer BD Consulta Ejército e implementar aviso no prestación servicio CEL y VUC</t>
  </si>
  <si>
    <t>Realizar sensibilidad valor comercial  y avalúos especiales</t>
  </si>
  <si>
    <t>Cerrar sensibilidad</t>
  </si>
  <si>
    <t>Realizar CONFIS</t>
  </si>
  <si>
    <t>Realizar Backup valores comerciales - antes CONFIS</t>
  </si>
  <si>
    <t>Realizar parametrización y aplicación % CONFIS (total predios actualizados)</t>
  </si>
  <si>
    <t>Elaborar resolución de clausura</t>
  </si>
  <si>
    <t>Gerencia de Información Catastral</t>
  </si>
  <si>
    <t>Elaborar resolución de valores</t>
  </si>
  <si>
    <t>Realizar parametrización y aplicación IVIUR's (predios conservado y no actualizados )</t>
  </si>
  <si>
    <t>Realizar verificación de aplicación IVIUR</t>
  </si>
  <si>
    <t>Aprobar  IVIUR's  en SIIC</t>
  </si>
  <si>
    <t>Realizar la validación de % CONFIS</t>
  </si>
  <si>
    <t>Aprobar   % CONFIS en SIIC</t>
  </si>
  <si>
    <t>Revisar resolución de valores</t>
  </si>
  <si>
    <t xml:space="preserve">Oficina Asesora Jurídica </t>
  </si>
  <si>
    <t>Recibir acta CONFIS</t>
  </si>
  <si>
    <t>Gerencia de Información Catastral -Dirección</t>
  </si>
  <si>
    <t>Oficializar a Tecnología y SIE IVIUR's y % CONFIS</t>
  </si>
  <si>
    <t>Estadística-Subgerencia de Información Económica</t>
  </si>
  <si>
    <t>Realizar Backup "post IVIUR's y %'s CONFIS"  y cifras de control</t>
  </si>
  <si>
    <t>Firmar acta avaluadores</t>
  </si>
  <si>
    <t>Generar reporte de validador de operación aritmética (suma de parciales vs valor total)</t>
  </si>
  <si>
    <t>Revisar resolución de clausura</t>
  </si>
  <si>
    <t>Firmar resolución de valores</t>
  </si>
  <si>
    <t>Entregar anexos de la resolución de valores (Tablas de valor, modelos y ZHG)</t>
  </si>
  <si>
    <t>Firmar resolución de clausura</t>
  </si>
  <si>
    <t>Parametrizar  en SIIC la radicación y  número de resolución de cierre para paso a producción</t>
  </si>
  <si>
    <t>Parametrizar  en SIIC número de resolución de aprobación de valores para aplicar a ZHFG y avalúos especiales</t>
  </si>
  <si>
    <t>Botón de cierre componentes Físico y Económico</t>
  </si>
  <si>
    <t>Cifras de control y anexo técnico Base V2021</t>
  </si>
  <si>
    <t>Backup "post-botón" y cifras de control</t>
  </si>
  <si>
    <t>Preparar información de secciones</t>
  </si>
  <si>
    <t>Gerencia de Información Catastral -Subgerencia de Información Física y Jurídica - Subgerencia de Información Económica, Gerencia de Tecnología</t>
  </si>
  <si>
    <t>Publicar resolución en Registro Distrital</t>
  </si>
  <si>
    <t>Entrega Base Catastral V2021 a SDH (CD+Memoria)</t>
  </si>
  <si>
    <t xml:space="preserve">Gerencia de Información Catastral -Gerencia de Tecnología </t>
  </si>
  <si>
    <t>Publicar aviso en registro distrital de sectores sobre los cuales se ordena la liquidación de avalúos</t>
  </si>
  <si>
    <t>Publicar en prensa resolución de valores (2 diarios de amplia circulación)</t>
  </si>
  <si>
    <t>Elaborar proyecto de decreto IVIUR y exposición de motivos</t>
  </si>
  <si>
    <t>Implementar modelos 2021 proceso conservación SIIC</t>
  </si>
  <si>
    <t>Revisar proyecto de decreto IVIUR</t>
  </si>
  <si>
    <t>Publicar en Registro Distrital la resolución de clausura</t>
  </si>
  <si>
    <t>Publicar en un diario de alta circulación resolución de clausura</t>
  </si>
  <si>
    <t>Enviar a la Alcaldía proyecto de decreto</t>
  </si>
  <si>
    <t>Consolidar información de secciones</t>
  </si>
  <si>
    <t xml:space="preserve">Gerencia de Información Catastral </t>
  </si>
  <si>
    <t>Verificar la publicación Decreto IVIUR por parte de la Alcaldía</t>
  </si>
  <si>
    <t>Revisar versión 1 del documento</t>
  </si>
  <si>
    <t>Realizar ajustes documento</t>
  </si>
  <si>
    <t>Revisar versión 2 del documento</t>
  </si>
  <si>
    <t>Realizar pruebas de mutaciones para cargue de modelos 2021</t>
  </si>
  <si>
    <t>Reactivar claves sobre SIIC, usuarios externos e internos</t>
  </si>
  <si>
    <t>Entregar documento de memorias</t>
  </si>
  <si>
    <t>Habilitar aplicativos para radicación V2022</t>
  </si>
  <si>
    <t>Abrir ventanillas V2022</t>
  </si>
  <si>
    <t>OBJETIVO ESTRATÉGICO / ESPECIFICO/ LINEAS DE ACCIÓN / ACTIVIDAD GRUESA</t>
  </si>
  <si>
    <t>% AVANCE
31/10/2020</t>
  </si>
  <si>
    <t>% AVANCE ESPERADO PONDERADO
31/10/2020</t>
  </si>
  <si>
    <t>1. Empoderar nuestro talento humano con competencias desde el ser, el saber y el hacer y fortalecer la participación activa de la ciudadanía en la gestión catastral con enfoque multipropósito</t>
  </si>
  <si>
    <t>1.1.  Empoderar nuestro talento humano con competencias desde el ser, el saber y el hacer.</t>
  </si>
  <si>
    <t>1.1.1 Gestión estratégica del talento humano que desarrolle nuevas capacidades y expanda su potencial profesional y personal.</t>
  </si>
  <si>
    <t>1.1.1.1 Diseñar y formular el Plan Estrategico de Talento Humano (PIC, Bienestar e incentivos)</t>
  </si>
  <si>
    <t xml:space="preserve">1.1.1.2 Adoptar, Ejecutar y evaluar el Plan Estratégico de Talento Humano </t>
  </si>
  <si>
    <t>1.1.2 Desarrollo del talento humano por competencias y resultados.</t>
  </si>
  <si>
    <t>1.1.2.1 Gestionar el rendimiento laboral</t>
  </si>
  <si>
    <t>1.1.2.2 Diseñar y desarrollar la promoción del talento humano por merito</t>
  </si>
  <si>
    <t>1.1.3 Fortalecer la conducta ética, transparente y de lucha contra la corrupción, del talento humano de la Unidad.</t>
  </si>
  <si>
    <t>1.1.3.1 Diseñar e implementar estrategias de gestión de la integridad</t>
  </si>
  <si>
    <t>1.1.3.2 Implementar, ejecutar y evaluar metodología para conflicto de intereses</t>
  </si>
  <si>
    <t>1.2  Fortalecer la participación activa de la ciudadanía en la gestión catastral con enfoque multipropósito.</t>
  </si>
  <si>
    <t xml:space="preserve">1.2.1 Gestionar estrategias de participación ciudadana hacia un modelo de innovación social </t>
  </si>
  <si>
    <t>1.2.1.1 Implementar estrategias de participación ciudadana y rendición de cuentas</t>
  </si>
  <si>
    <t>1.2.1.2 Diseñar y desarrollar un modelo de innovación social  en la Gestión Catastral</t>
  </si>
  <si>
    <t>1.2.2 Generación de una cultura organizacional de servicio a la ciudadanía y lucha contra la corrupción.</t>
  </si>
  <si>
    <t xml:space="preserve">1.2.2.1 Implementar lineamientos de la Política pública de servicio a la ciudadanía </t>
  </si>
  <si>
    <t>1.2.2.2 Fortalecer la transparencia y lucha contra la corrupción</t>
  </si>
  <si>
    <t>2. Garantizar la integralidad, interoperabilidad y difusión de la información catastral y geográfica con enfoque multipropósito  en el marco de una ciudad-región inteligente como gestor y operador catastral en el territorio nacional.</t>
  </si>
  <si>
    <t>2.1 Garantizar la integralidad, interoperabilidad y difusión de la información catastral y geográfica con enfoque multipropósito</t>
  </si>
  <si>
    <t>2.1.1 Gestión eficiente de la integralidad e interoperabilidad de información catastral en su captura, integración y disposición.</t>
  </si>
  <si>
    <t>2.1.1.1 Realizar el proceso de actualización catastral en Bogotá</t>
  </si>
  <si>
    <t xml:space="preserve">2.1.1.2 Garantizar la atención oportuna de tramites y solicitudes de servicio al ciudadano </t>
  </si>
  <si>
    <t>2.1.1.3 Analizar, estructurar y disponer la información proveniente de las fuentes de información secundarias e internas de la UAECD para generar herramientas que den cuenta de la dinámica del territorio.</t>
  </si>
  <si>
    <t>2.1.2 Gestión eficiente de los procesos de formación, actualización, conservación y difusión de la información catastral con enfoque multipropósito.</t>
  </si>
  <si>
    <t>2.1.2.1 Desarrollar un modelo para la implementación del catastro multipropósito en las entidades territoriales</t>
  </si>
  <si>
    <t xml:space="preserve">2.1.2.2 Garantizar la implementación del modelo de catastro multripropósito en las entidades territoriales </t>
  </si>
  <si>
    <t>2.2.1 Diseñar el modelo de ciudad inteligente como gestor y operador catastral</t>
  </si>
  <si>
    <t xml:space="preserve">2.2.1.1 Diagnosticar el modelo de ciudad inteligente </t>
  </si>
  <si>
    <t>2.2.1.2 Articular la politica de ciencia, tecnología e innovación en el marco del modelo de ciudades inteligentes</t>
  </si>
  <si>
    <t xml:space="preserve">2.2.2 Implementar en el territorio nacional el modelo de ciudad inteligente como gestor y operador catastral </t>
  </si>
  <si>
    <t>2.2.2.1 Diseñar y ejecutar el plan de implementación del modelo de ciudad inteligente</t>
  </si>
  <si>
    <t>2.2.2.2 Verificar, evaluar y ajustar  el plan de implementación del modelo de ciudad inteligente</t>
  </si>
  <si>
    <t>3. Liderar la Infraestructura de Datos Espaciales y robustecer los modelos, metodologías y tecnologías con innovación y calidad en la gestión y operación catastral.</t>
  </si>
  <si>
    <t>3.1.1 Evolución de IDECA hacia infraestructuras del conocimiento espacial fortaleciendo el gobierno de recursos geográficos.</t>
  </si>
  <si>
    <t>3.1.1.1 Fortalecer el gobierno de los recursos geograficos de cara a los retos de desarrollo de la ciudad</t>
  </si>
  <si>
    <t xml:space="preserve">3.1.1.2 Aumentar el interés, visibilidad y uso de los recursos geográficos </t>
  </si>
  <si>
    <t>3.1.1.3 Desarrollar innovación a partir de los datos</t>
  </si>
  <si>
    <t>3.1.1.4 Descentralizar la gestión de los datos</t>
  </si>
  <si>
    <t>3.1.2 Construcción y/o desarrollo de la Infraestructura de datos espaciales regionales.</t>
  </si>
  <si>
    <t>3.1.2.1 Diagnósticar, diseñar y estructurar la infraestructura de datos espaciales y geográficos,  sobre la base de un esquema de asociatividad territorial</t>
  </si>
  <si>
    <t>3.1.2.2 Garantizar la articulación de los actores que permita la implementación de la infraestructura de datos espaciales y geográficos regional</t>
  </si>
  <si>
    <t>3.2.1 Contribuir al desarrollo de la política de Gobierno Digital.</t>
  </si>
  <si>
    <t>3.2.1.1 Actualizar e Implementar Plan Estratégico de Tecnología  (PETI) para la vigencia 2021 a 2024</t>
  </si>
  <si>
    <t>3.2.1.2 Fortalecer la arquitectura empresarial y la gestión de TI según los lineamientos de la Política de Gobierno Digital</t>
  </si>
  <si>
    <t>3.2.2.Robustecer e implementar las estrategias tecnológicas y de información de la UAECD.</t>
  </si>
  <si>
    <t>3.2.2.1 Establecer estrategias para el fortalecimiento de la arquitectura tecnológica y sistemas de información de la UAECD</t>
  </si>
  <si>
    <t>3.2.2.2 Realizar la gestión de la infraestructura tecnológica y los sistemas de información de la UAECD</t>
  </si>
  <si>
    <t>4. Garantizar la sostenibilidad financiera y administrativa de la entidad para prestar el servicio público catastral, incorporando el fortalecimiento de la gestión comercial territorial.</t>
  </si>
  <si>
    <t>4.1.1 Gestión integral hacia estándares de calidad.</t>
  </si>
  <si>
    <t>4.1.1.1 Planer el sistema de gestión de la Unidad</t>
  </si>
  <si>
    <t>4.1.1.2 Ejecutar los planes (plan de auditorías, plan de sostenibilidad MIPG, PlNAR, plan de seguridad de la información, planes de continuidad del negocio)</t>
  </si>
  <si>
    <t>4.1.1.3 Gestionar los riesgos de la Unidad</t>
  </si>
  <si>
    <t>4.1.2 Estructuración de modelos y metodologías de gestión innovadoras en la gestión y operación catastral.</t>
  </si>
  <si>
    <t>4.1.2.1 Diseñar e implementar modelos de innovación que faciliten y mejoren la gestión y operación catastral</t>
  </si>
  <si>
    <t>4.1.2.2 Evaluar y ajustar los modelos implementados</t>
  </si>
  <si>
    <t>4.2.1 Gestión comercial de la UAECD</t>
  </si>
  <si>
    <t>4.2.1.1 Formular y ejecutar estrategias de mercadeo y comercialización</t>
  </si>
  <si>
    <t>4.2.1.2 Fortalecer gestión comercial y la entrega de productos y servicios</t>
  </si>
  <si>
    <t>4.2.2 Gestión de proyectos catastrales territoriales</t>
  </si>
  <si>
    <t>4.2.2.1 Fortalecer la gestión de mercadeo, comercial y de suscripción de proyectos catastrales territoriales</t>
  </si>
  <si>
    <t>4.2.2.2 Realizar seguimiento a la ejecución de los contratos entidades territoriales</t>
  </si>
  <si>
    <t>4.3.1 Gestión de insumos, Servicio Generales y Capacidad Instalada UAECD</t>
  </si>
  <si>
    <t>4.3.1.1 Garantizar el cumplimiento de la gestión administrativa y financiera de la UAECD</t>
  </si>
  <si>
    <t>4.3.1.2 Gestión Contractual Institucional (pre – contractual, contractual y post contractual)</t>
  </si>
  <si>
    <t>4.3.2 Gestión integral de los servicios de apoyo en cada proyecto de gestión catastral.</t>
  </si>
  <si>
    <t>4.3.2.1 Garantizar el cumplimiento de la gestión administrativa de los proyectos en el territorio</t>
  </si>
  <si>
    <t>4.3.2.2 Garantizar el cumplimiento de la gestión financiera de los proyectos en el territorio</t>
  </si>
  <si>
    <t xml:space="preserve">Objetivo Estratégico </t>
  </si>
  <si>
    <t>Ejecución Octubre</t>
  </si>
  <si>
    <t>Avance Esperado a octubre Ponderado</t>
  </si>
  <si>
    <t>1. Empoderar nuestro talento humano con competencias desde el ser, el saber y el hacer y fortalecer la participación activa de la ciudadanía en la gestión catastral con enfoque multipropósito.</t>
  </si>
  <si>
    <t>AVANCE PLAN ESTRATEGICO INSTITUCIONAL 2020</t>
  </si>
  <si>
    <t>COD</t>
  </si>
  <si>
    <t>OBJETIVO ESTRATEGICO - LINEA DE ACCION</t>
  </si>
  <si>
    <t>1.</t>
  </si>
  <si>
    <t>Mantener  la información física, jurídica y económica de Bogotá fiel a la realidad.</t>
  </si>
  <si>
    <t>2.</t>
  </si>
  <si>
    <t>Propagar conocimiento y servicios de UAECD más allá de Bogotá para generar valor a la ciudad y a otros territorios.</t>
  </si>
  <si>
    <t>2.2</t>
  </si>
  <si>
    <t>Desarrollo de otros usos de información catastral.</t>
  </si>
  <si>
    <t>2.2.2</t>
  </si>
  <si>
    <t>Realizar un estudio para la implementación del catastro multipropósito</t>
  </si>
  <si>
    <t>Gerencia de Información Catastral - Oficina Asesora Jurídica - Gerencia de Gestión Corporativa</t>
  </si>
  <si>
    <t>2.2.2.2 Realizar un estudio de viabilidad jurídica, técnica, tecnológica y financiera para la implementación del catastro multipropósito.  Avande 90%</t>
  </si>
  <si>
    <t>3.</t>
  </si>
  <si>
    <t>Evolucionar IDECA a ser la plataforma de información sobre Bogotá más completa, robusta y consultada.</t>
  </si>
  <si>
    <t>4.</t>
  </si>
  <si>
    <t>Atender las necesidades de las entidades y ciudadanos con transparencia y servicios oportunos, pertinentes y de calidad.</t>
  </si>
  <si>
    <t>5.</t>
  </si>
  <si>
    <t>Emplear útilmente la tecnología para ser eficientes y competitivos.</t>
  </si>
  <si>
    <t>Robustecer el sistema de información catastral</t>
  </si>
  <si>
    <t>5.1.8</t>
  </si>
  <si>
    <t>Implementación de la interoperabilidad con otras entidades</t>
  </si>
  <si>
    <t>Subgerencia de Ingeniería de Software</t>
  </si>
  <si>
    <t>5.1.8.4 Poner en producción las funcionalidades CERTIFICADO CAMBIO DE NOMBRE</t>
  </si>
  <si>
    <t>5.4</t>
  </si>
  <si>
    <t>5.4. Implementar la Politica de Gobierno Digital</t>
  </si>
  <si>
    <t>5.4.1</t>
  </si>
  <si>
    <t>Gestión de la implementación de la Política de gobierno digital</t>
  </si>
  <si>
    <t>5.4.1.12 Realizar consultas a los usuarios de los portales web de la entidad para generar requerimientos de mejoras.  Avance 85%</t>
  </si>
  <si>
    <t>6.</t>
  </si>
  <si>
    <t>Ser una organización que estimule a las personas a desarrollar su mayor potencial profesional y personal</t>
  </si>
  <si>
    <t>7.</t>
  </si>
  <si>
    <t>Desarrollar nuestra capacidad de generar ingresos</t>
  </si>
  <si>
    <t>8.</t>
  </si>
  <si>
    <t>Otras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</si>
</sst>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00\ _P_t_s_-;\-* #,##0.00\ _P_t_s_-;_-* &quot;-&quot;??\ _P_t_s_-;_-@_-"/>
    <numFmt numFmtId="166" formatCode="dd/mm/yyyy;@"/>
    <numFmt numFmtId="167" formatCode="_(* #,##0.0_);_(* \(#,##0.0\);_(* &quot;-&quot;??_);_(@_)"/>
    <numFmt numFmtId="168" formatCode="_-* #,##0.0_-;\-* #,##0.0_-;_-* &quot;-&quot;?_-;_-@_-"/>
  </numFmts>
  <fonts count="32" x14ac:knownFonts="1">
    <font>
      <sz val="11"/>
      <color theme="1"/>
      <name val="Calibri"/>
      <family val="2"/>
      <scheme val="minor"/>
    </font>
    <font>
      <sz val="11"/>
      <color indexed="8"/>
      <name val="Calibri"/>
      <family val="2"/>
    </font>
    <font>
      <sz val="10"/>
      <name val="Arial"/>
      <family val="2"/>
    </font>
    <font>
      <sz val="8"/>
      <name val="Arial"/>
      <family val="2"/>
    </font>
    <font>
      <sz val="8"/>
      <name val="Arial"/>
      <family val="2"/>
    </font>
    <font>
      <b/>
      <sz val="11"/>
      <name val="Arial Narrow"/>
      <family val="2"/>
    </font>
    <font>
      <b/>
      <sz val="9"/>
      <color indexed="81"/>
      <name val="Tahoma"/>
      <family val="2"/>
    </font>
    <font>
      <b/>
      <sz val="9"/>
      <name val="Arial Narrow"/>
      <family val="2"/>
    </font>
    <font>
      <sz val="11"/>
      <name val="Calibri"/>
      <family val="2"/>
    </font>
    <font>
      <b/>
      <sz val="11"/>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b/>
      <sz val="10"/>
      <color theme="0"/>
      <name val="Arial Narrow"/>
      <family val="2"/>
    </font>
    <font>
      <sz val="10"/>
      <color rgb="FF000000"/>
      <name val="Arial Narrow"/>
      <family val="2"/>
    </font>
    <font>
      <sz val="8"/>
      <color rgb="FF000000"/>
      <name val="Arial Narrow"/>
      <family val="2"/>
    </font>
    <font>
      <b/>
      <sz val="12"/>
      <color theme="0"/>
      <name val="Arial Narrow"/>
      <family val="2"/>
    </font>
    <font>
      <sz val="12"/>
      <color rgb="FF000000"/>
      <name val="Arial Narrow"/>
      <family val="2"/>
    </font>
    <font>
      <sz val="11"/>
      <name val="Calibri"/>
      <family val="2"/>
      <scheme val="minor"/>
    </font>
    <font>
      <sz val="12"/>
      <color rgb="FF000000"/>
      <name val="Calibri"/>
      <family val="2"/>
    </font>
    <font>
      <b/>
      <sz val="16"/>
      <color rgb="FFFF0000"/>
      <name val="Calibri"/>
      <family val="2"/>
    </font>
    <font>
      <b/>
      <sz val="14"/>
      <color rgb="FFFF0000"/>
      <name val="Calibri"/>
      <family val="2"/>
    </font>
    <font>
      <b/>
      <sz val="12"/>
      <color rgb="FF000000"/>
      <name val="Calibri"/>
      <family val="2"/>
    </font>
    <font>
      <sz val="11"/>
      <color rgb="FF000000"/>
      <name val="Calibri"/>
      <family val="2"/>
    </font>
    <font>
      <b/>
      <sz val="11"/>
      <name val="Calibri"/>
      <family val="2"/>
      <scheme val="minor"/>
    </font>
    <font>
      <b/>
      <sz val="28"/>
      <color rgb="FFFF0000"/>
      <name val="Calibri"/>
      <family val="2"/>
    </font>
    <font>
      <b/>
      <sz val="16"/>
      <color rgb="FF000000"/>
      <name val="Calibri"/>
      <family val="2"/>
    </font>
    <font>
      <b/>
      <sz val="9"/>
      <name val="Calibri"/>
      <family val="2"/>
      <scheme val="minor"/>
    </font>
    <font>
      <b/>
      <sz val="12"/>
      <name val="Calibri"/>
      <family val="2"/>
      <scheme val="minor"/>
    </font>
    <font>
      <sz val="12"/>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FFFF"/>
        <bgColor rgb="FF000000"/>
      </patternFill>
    </fill>
    <fill>
      <patternFill patternType="solid">
        <fgColor rgb="FF92D050"/>
        <bgColor indexed="64"/>
      </patternFill>
    </fill>
    <fill>
      <patternFill patternType="solid">
        <fgColor rgb="FFFF0000"/>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D9D9D9"/>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medium">
        <color rgb="FFFFFFFF"/>
      </bottom>
      <diagonal/>
    </border>
  </borders>
  <cellStyleXfs count="21">
    <xf numFmtId="0" fontId="0" fillId="0" borderId="0"/>
    <xf numFmtId="164" fontId="10"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3" fillId="0" borderId="0"/>
    <xf numFmtId="0" fontId="10" fillId="0" borderId="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0" fillId="0" borderId="1" xfId="0" applyBorder="1"/>
    <xf numFmtId="164" fontId="10" fillId="0" borderId="0" xfId="1" applyFont="1"/>
    <xf numFmtId="0" fontId="14" fillId="2" borderId="1" xfId="0" applyFont="1" applyFill="1" applyBorder="1" applyAlignment="1">
      <alignment vertical="center" wrapText="1"/>
    </xf>
    <xf numFmtId="0" fontId="15" fillId="3" borderId="39" xfId="0" applyFont="1" applyFill="1" applyBorder="1" applyAlignment="1">
      <alignment horizontal="center" vertical="center"/>
    </xf>
    <xf numFmtId="0" fontId="15" fillId="3" borderId="39" xfId="0" applyFont="1" applyFill="1" applyBorder="1" applyAlignment="1">
      <alignment horizontal="center" vertical="center" wrapText="1"/>
    </xf>
    <xf numFmtId="0" fontId="15" fillId="4" borderId="39" xfId="0" applyFont="1" applyFill="1" applyBorder="1" applyAlignment="1">
      <alignment vertical="center"/>
    </xf>
    <xf numFmtId="0" fontId="15" fillId="4" borderId="39" xfId="0" applyFont="1" applyFill="1" applyBorder="1" applyAlignment="1">
      <alignment vertical="center" wrapText="1"/>
    </xf>
    <xf numFmtId="0" fontId="16" fillId="5" borderId="39" xfId="0" applyFont="1" applyFill="1" applyBorder="1" applyAlignment="1">
      <alignment vertical="center"/>
    </xf>
    <xf numFmtId="0" fontId="16" fillId="5" borderId="39" xfId="0" applyFont="1" applyFill="1" applyBorder="1" applyAlignment="1">
      <alignment vertical="center" wrapText="1"/>
    </xf>
    <xf numFmtId="0" fontId="16" fillId="6" borderId="39" xfId="0" applyFont="1" applyFill="1" applyBorder="1" applyAlignment="1">
      <alignment vertical="center"/>
    </xf>
    <xf numFmtId="0" fontId="16" fillId="6" borderId="39" xfId="0" applyFont="1" applyFill="1" applyBorder="1" applyAlignment="1">
      <alignment vertical="center" wrapText="1"/>
    </xf>
    <xf numFmtId="0" fontId="16" fillId="7" borderId="39" xfId="0" applyFont="1" applyFill="1" applyBorder="1" applyAlignment="1">
      <alignment vertical="center" wrapText="1"/>
    </xf>
    <xf numFmtId="0" fontId="16" fillId="7" borderId="39" xfId="0" applyFont="1" applyFill="1" applyBorder="1" applyAlignment="1">
      <alignment horizontal="center" vertical="center" wrapText="1"/>
    </xf>
    <xf numFmtId="0" fontId="17" fillId="7" borderId="39"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0" fontId="14" fillId="2" borderId="1" xfId="0" applyNumberFormat="1" applyFont="1" applyFill="1" applyBorder="1" applyAlignment="1">
      <alignment horizontal="center" vertical="center" wrapText="1"/>
    </xf>
    <xf numFmtId="0" fontId="0" fillId="2" borderId="0" xfId="0" applyFill="1"/>
    <xf numFmtId="0" fontId="13" fillId="0" borderId="0" xfId="0" applyFont="1"/>
    <xf numFmtId="0" fontId="0" fillId="0" borderId="1" xfId="0" applyBorder="1" applyAlignment="1">
      <alignment wrapText="1"/>
    </xf>
    <xf numFmtId="10" fontId="0" fillId="0" borderId="1" xfId="0" applyNumberFormat="1" applyBorder="1" applyAlignment="1">
      <alignment horizontal="center" vertical="center"/>
    </xf>
    <xf numFmtId="0" fontId="12" fillId="8" borderId="1" xfId="0" applyFont="1" applyFill="1" applyBorder="1" applyAlignment="1">
      <alignment horizontal="center" vertical="center" wrapText="1"/>
    </xf>
    <xf numFmtId="0" fontId="11" fillId="9" borderId="1" xfId="0" applyFont="1" applyFill="1" applyBorder="1" applyAlignment="1">
      <alignment vertical="center" wrapText="1"/>
    </xf>
    <xf numFmtId="10" fontId="11" fillId="9" borderId="1" xfId="0" applyNumberFormat="1" applyFont="1" applyFill="1" applyBorder="1" applyAlignment="1">
      <alignment horizontal="center" vertical="center"/>
    </xf>
    <xf numFmtId="0" fontId="11" fillId="4" borderId="1" xfId="0" applyFont="1" applyFill="1" applyBorder="1" applyAlignment="1">
      <alignment vertical="center" wrapText="1"/>
    </xf>
    <xf numFmtId="10" fontId="11" fillId="4" borderId="1" xfId="0" applyNumberFormat="1" applyFont="1" applyFill="1" applyBorder="1" applyAlignment="1">
      <alignment horizontal="center" vertical="center"/>
    </xf>
    <xf numFmtId="10" fontId="11" fillId="9" borderId="1" xfId="0" applyNumberFormat="1" applyFont="1" applyFill="1" applyBorder="1" applyAlignment="1">
      <alignment horizontal="center" vertical="center" wrapText="1"/>
    </xf>
    <xf numFmtId="0" fontId="11" fillId="9" borderId="1" xfId="0" applyFont="1" applyFill="1" applyBorder="1"/>
    <xf numFmtId="0" fontId="14" fillId="5" borderId="1" xfId="0" applyFont="1" applyFill="1" applyBorder="1" applyAlignment="1">
      <alignment vertical="center" wrapText="1"/>
    </xf>
    <xf numFmtId="10" fontId="14" fillId="5" borderId="1" xfId="0" applyNumberFormat="1" applyFont="1" applyFill="1" applyBorder="1" applyAlignment="1">
      <alignment horizontal="center" vertical="center" wrapText="1"/>
    </xf>
    <xf numFmtId="0" fontId="0" fillId="5" borderId="1" xfId="0" applyFill="1" applyBorder="1"/>
    <xf numFmtId="10" fontId="0" fillId="5" borderId="1" xfId="0" applyNumberFormat="1" applyFill="1" applyBorder="1" applyAlignment="1">
      <alignment horizontal="center" vertical="center"/>
    </xf>
    <xf numFmtId="0" fontId="14" fillId="10" borderId="1" xfId="0" applyFont="1" applyFill="1" applyBorder="1" applyAlignment="1">
      <alignment vertical="center" wrapText="1"/>
    </xf>
    <xf numFmtId="10" fontId="14" fillId="10" borderId="1" xfId="0" applyNumberFormat="1" applyFont="1" applyFill="1" applyBorder="1" applyAlignment="1">
      <alignment horizontal="center" vertical="center" wrapText="1"/>
    </xf>
    <xf numFmtId="0" fontId="18" fillId="8" borderId="39" xfId="0" applyFont="1" applyFill="1" applyBorder="1" applyAlignment="1">
      <alignment horizontal="center" vertical="center" wrapText="1"/>
    </xf>
    <xf numFmtId="10" fontId="18" fillId="8" borderId="39" xfId="17" applyNumberFormat="1" applyFont="1" applyFill="1" applyBorder="1" applyAlignment="1">
      <alignment horizontal="center" vertical="center" wrapText="1"/>
    </xf>
    <xf numFmtId="0" fontId="19" fillId="6" borderId="39" xfId="0" applyFont="1" applyFill="1" applyBorder="1" applyAlignment="1">
      <alignment vertical="center" wrapText="1"/>
    </xf>
    <xf numFmtId="10" fontId="19" fillId="6" borderId="39" xfId="17" applyNumberFormat="1" applyFont="1" applyFill="1" applyBorder="1" applyAlignment="1">
      <alignment horizontal="center" vertical="center" wrapText="1"/>
    </xf>
    <xf numFmtId="10" fontId="13" fillId="0" borderId="0" xfId="17" applyNumberFormat="1" applyFont="1"/>
    <xf numFmtId="10" fontId="10" fillId="0" borderId="0" xfId="17" applyNumberFormat="1" applyFont="1"/>
    <xf numFmtId="0" fontId="20" fillId="2" borderId="1" xfId="0" applyFont="1" applyFill="1" applyBorder="1" applyAlignment="1">
      <alignment vertical="center" wrapText="1"/>
    </xf>
    <xf numFmtId="0" fontId="20" fillId="2" borderId="1" xfId="0" applyFont="1" applyFill="1" applyBorder="1" applyAlignment="1">
      <alignment horizontal="center" vertical="center" wrapText="1"/>
    </xf>
    <xf numFmtId="0" fontId="21" fillId="0" borderId="0" xfId="0" applyFont="1"/>
    <xf numFmtId="0" fontId="22" fillId="11" borderId="2" xfId="0" applyFont="1" applyFill="1" applyBorder="1" applyAlignment="1">
      <alignment horizontal="center" vertical="center" wrapText="1"/>
    </xf>
    <xf numFmtId="0" fontId="23" fillId="11" borderId="3" xfId="0" applyFont="1" applyFill="1" applyBorder="1" applyAlignment="1">
      <alignment horizontal="center" vertical="center"/>
    </xf>
    <xf numFmtId="0" fontId="23" fillId="11" borderId="4"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1" fillId="0" borderId="6" xfId="0" applyFont="1" applyBorder="1" applyAlignment="1">
      <alignment vertical="center" wrapText="1"/>
    </xf>
    <xf numFmtId="166" fontId="21" fillId="0" borderId="7" xfId="0" applyNumberFormat="1" applyFont="1" applyBorder="1" applyAlignment="1">
      <alignment horizontal="center" vertical="center" wrapText="1"/>
    </xf>
    <xf numFmtId="0" fontId="21" fillId="0" borderId="7" xfId="0" applyFont="1" applyBorder="1" applyAlignment="1">
      <alignment vertical="center" wrapText="1"/>
    </xf>
    <xf numFmtId="0" fontId="24" fillId="11" borderId="7" xfId="0" applyFont="1" applyFill="1" applyBorder="1"/>
    <xf numFmtId="0" fontId="21" fillId="0" borderId="8" xfId="0" applyFont="1" applyBorder="1"/>
    <xf numFmtId="0" fontId="21" fillId="0" borderId="9" xfId="0" applyFont="1" applyBorder="1" applyAlignment="1">
      <alignment vertical="center" wrapText="1"/>
    </xf>
    <xf numFmtId="166" fontId="21"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4" fillId="11" borderId="1" xfId="0" applyFont="1" applyFill="1" applyBorder="1"/>
    <xf numFmtId="0" fontId="21" fillId="0" borderId="10" xfId="0" applyFont="1" applyBorder="1"/>
    <xf numFmtId="0" fontId="21" fillId="0" borderId="10" xfId="0" applyFont="1" applyBorder="1" applyAlignment="1">
      <alignment wrapText="1"/>
    </xf>
    <xf numFmtId="0" fontId="21" fillId="0" borderId="11" xfId="0" applyFont="1" applyBorder="1" applyAlignment="1">
      <alignment vertical="center" wrapText="1"/>
    </xf>
    <xf numFmtId="166" fontId="21" fillId="0" borderId="12" xfId="0" applyNumberFormat="1" applyFont="1" applyBorder="1" applyAlignment="1">
      <alignment horizontal="center" vertical="center" wrapText="1"/>
    </xf>
    <xf numFmtId="0" fontId="21" fillId="0" borderId="12" xfId="0" applyFont="1" applyBorder="1" applyAlignment="1">
      <alignment vertical="center" wrapText="1"/>
    </xf>
    <xf numFmtId="0" fontId="21" fillId="0" borderId="13" xfId="0" applyFont="1" applyBorder="1"/>
    <xf numFmtId="0" fontId="21" fillId="0" borderId="11" xfId="0" applyFont="1" applyBorder="1" applyAlignment="1">
      <alignment horizontal="left" vertical="center" wrapText="1" indent="1"/>
    </xf>
    <xf numFmtId="0" fontId="21" fillId="0" borderId="9" xfId="0" applyFont="1" applyBorder="1" applyAlignment="1">
      <alignment horizontal="left" vertical="center" wrapText="1" indent="1"/>
    </xf>
    <xf numFmtId="0" fontId="21" fillId="11" borderId="1" xfId="0" applyFont="1" applyFill="1" applyBorder="1"/>
    <xf numFmtId="0" fontId="21" fillId="11" borderId="1" xfId="0" applyFont="1" applyFill="1" applyBorder="1" applyAlignment="1">
      <alignment horizontal="left" vertical="center" wrapText="1" indent="1"/>
    </xf>
    <xf numFmtId="0" fontId="21" fillId="0" borderId="1" xfId="0" applyFont="1" applyBorder="1"/>
    <xf numFmtId="0" fontId="25" fillId="0" borderId="9" xfId="0" applyFont="1" applyBorder="1" applyAlignment="1">
      <alignment horizontal="left" vertical="center" wrapText="1" indent="1"/>
    </xf>
    <xf numFmtId="14" fontId="21" fillId="0" borderId="1" xfId="0" applyNumberFormat="1" applyFont="1" applyBorder="1"/>
    <xf numFmtId="0" fontId="25" fillId="0" borderId="9" xfId="0" applyFont="1" applyBorder="1" applyAlignment="1">
      <alignment vertical="center" wrapText="1"/>
    </xf>
    <xf numFmtId="0" fontId="24" fillId="0" borderId="1" xfId="0" applyFont="1" applyBorder="1"/>
    <xf numFmtId="0" fontId="21" fillId="11" borderId="14" xfId="0" applyFont="1" applyFill="1" applyBorder="1"/>
    <xf numFmtId="0" fontId="21" fillId="0" borderId="15" xfId="0" applyFont="1" applyBorder="1"/>
    <xf numFmtId="0" fontId="21" fillId="0" borderId="16" xfId="0" applyFont="1" applyBorder="1" applyAlignment="1">
      <alignment horizontal="left" vertical="center" wrapText="1" indent="1"/>
    </xf>
    <xf numFmtId="166" fontId="21" fillId="0" borderId="17" xfId="0" applyNumberFormat="1" applyFont="1" applyBorder="1" applyAlignment="1">
      <alignment horizontal="center" vertical="center" wrapText="1"/>
    </xf>
    <xf numFmtId="0" fontId="21" fillId="0" borderId="17" xfId="0" applyFont="1" applyBorder="1" applyAlignment="1">
      <alignment vertical="center" wrapText="1"/>
    </xf>
    <xf numFmtId="0" fontId="21" fillId="0" borderId="17" xfId="0" applyFont="1" applyBorder="1"/>
    <xf numFmtId="0" fontId="21" fillId="0" borderId="18" xfId="0" applyFont="1" applyBorder="1"/>
    <xf numFmtId="0" fontId="21" fillId="0" borderId="0" xfId="0" applyFont="1" applyAlignment="1">
      <alignment horizontal="center"/>
    </xf>
    <xf numFmtId="14" fontId="20" fillId="2" borderId="1" xfId="0" applyNumberFormat="1" applyFont="1" applyFill="1" applyBorder="1" applyAlignment="1">
      <alignment vertical="center"/>
    </xf>
    <xf numFmtId="0" fontId="20"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0" fillId="2" borderId="0" xfId="0" applyFont="1" applyFill="1" applyAlignment="1">
      <alignment horizontal="center" vertical="center"/>
    </xf>
    <xf numFmtId="0" fontId="26" fillId="2" borderId="1" xfId="0" applyFont="1" applyFill="1" applyBorder="1" applyAlignment="1">
      <alignment vertical="center"/>
    </xf>
    <xf numFmtId="0" fontId="20" fillId="2" borderId="0" xfId="0" applyFont="1" applyFill="1" applyAlignment="1">
      <alignment vertical="center"/>
    </xf>
    <xf numFmtId="0" fontId="20" fillId="2" borderId="1" xfId="0" applyFont="1" applyFill="1" applyBorder="1" applyAlignment="1">
      <alignment vertical="center"/>
    </xf>
    <xf numFmtId="0" fontId="26" fillId="2" borderId="19" xfId="0" applyFont="1" applyFill="1" applyBorder="1" applyAlignment="1">
      <alignment horizontal="center" vertical="top"/>
    </xf>
    <xf numFmtId="0" fontId="26" fillId="2" borderId="4" xfId="0" applyFont="1" applyFill="1" applyBorder="1" applyAlignment="1">
      <alignment horizontal="center" vertical="top" wrapText="1"/>
    </xf>
    <xf numFmtId="0" fontId="20" fillId="0" borderId="1" xfId="0" applyFont="1" applyBorder="1" applyAlignment="1">
      <alignment horizontal="center" vertical="center" wrapText="1"/>
    </xf>
    <xf numFmtId="0" fontId="7" fillId="0" borderId="1" xfId="13" applyFont="1" applyBorder="1" applyAlignment="1" applyProtection="1">
      <alignment horizontal="center" vertical="top" wrapText="1"/>
      <protection locked="0"/>
    </xf>
    <xf numFmtId="2" fontId="20" fillId="2" borderId="1" xfId="0" applyNumberFormat="1" applyFont="1" applyFill="1" applyBorder="1" applyAlignment="1">
      <alignment vertical="center"/>
    </xf>
    <xf numFmtId="2" fontId="20" fillId="2" borderId="0" xfId="0" applyNumberFormat="1" applyFont="1" applyFill="1" applyAlignment="1">
      <alignment vertical="center"/>
    </xf>
    <xf numFmtId="0" fontId="20" fillId="12" borderId="1" xfId="0" applyFont="1" applyFill="1" applyBorder="1" applyAlignment="1">
      <alignment horizontal="center" vertical="center"/>
    </xf>
    <xf numFmtId="0" fontId="20" fillId="12" borderId="1" xfId="0" applyFont="1" applyFill="1" applyBorder="1" applyAlignment="1">
      <alignment horizontal="center" vertical="center" wrapText="1"/>
    </xf>
    <xf numFmtId="0" fontId="20" fillId="13" borderId="1" xfId="0" applyFont="1" applyFill="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6" fillId="0" borderId="1" xfId="0" applyFont="1" applyBorder="1" applyAlignment="1">
      <alignment horizontal="center" vertical="center"/>
    </xf>
    <xf numFmtId="0" fontId="20" fillId="0" borderId="1" xfId="0" applyFont="1" applyBorder="1" applyAlignment="1">
      <alignment vertical="center" wrapText="1"/>
    </xf>
    <xf numFmtId="0" fontId="20" fillId="0" borderId="1" xfId="0" applyFont="1" applyBorder="1" applyAlignment="1">
      <alignment vertical="center"/>
    </xf>
    <xf numFmtId="0" fontId="20" fillId="0" borderId="1" xfId="0" applyFont="1" applyBorder="1" applyAlignment="1">
      <alignment horizontal="center" vertical="center"/>
    </xf>
    <xf numFmtId="0" fontId="26" fillId="0" borderId="1" xfId="0" applyFont="1" applyBorder="1" applyAlignment="1">
      <alignment vertical="center"/>
    </xf>
    <xf numFmtId="14" fontId="20" fillId="0" borderId="1" xfId="0" applyNumberFormat="1" applyFont="1" applyBorder="1" applyAlignment="1">
      <alignment vertical="center"/>
    </xf>
    <xf numFmtId="2" fontId="20" fillId="0" borderId="1" xfId="0" applyNumberFormat="1" applyFont="1" applyBorder="1" applyAlignment="1">
      <alignment vertical="center"/>
    </xf>
    <xf numFmtId="0" fontId="20" fillId="14" borderId="1" xfId="0" applyFont="1" applyFill="1" applyBorder="1" applyAlignment="1">
      <alignment horizontal="center" vertical="center"/>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67" fontId="20" fillId="0" borderId="1" xfId="1" applyNumberFormat="1" applyFont="1" applyFill="1" applyBorder="1" applyAlignment="1">
      <alignment horizontal="center" vertical="center" wrapText="1"/>
    </xf>
    <xf numFmtId="167"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20" fillId="0" borderId="0" xfId="0" applyFont="1" applyAlignment="1">
      <alignment vertical="center" wrapText="1"/>
    </xf>
    <xf numFmtId="0" fontId="8" fillId="0" borderId="7" xfId="0" applyFont="1" applyBorder="1" applyAlignment="1">
      <alignment horizontal="center" vertical="center" wrapText="1"/>
    </xf>
    <xf numFmtId="14" fontId="8" fillId="0" borderId="7" xfId="0" applyNumberFormat="1" applyFont="1" applyBorder="1" applyAlignment="1">
      <alignment horizontal="center" vertical="center" wrapText="1"/>
    </xf>
    <xf numFmtId="167" fontId="20" fillId="0" borderId="7" xfId="1" applyNumberFormat="1" applyFont="1" applyFill="1" applyBorder="1" applyAlignment="1">
      <alignment horizontal="center" vertical="center" wrapText="1"/>
    </xf>
    <xf numFmtId="167" fontId="8" fillId="0" borderId="7" xfId="0" applyNumberFormat="1" applyFont="1" applyBorder="1" applyAlignment="1">
      <alignment horizontal="center" vertical="center" wrapText="1"/>
    </xf>
    <xf numFmtId="0" fontId="26" fillId="5" borderId="17" xfId="13" applyFont="1" applyFill="1" applyBorder="1" applyAlignment="1" applyProtection="1">
      <alignment horizontal="center" vertical="center" wrapText="1"/>
      <protection locked="0"/>
    </xf>
    <xf numFmtId="0" fontId="8" fillId="0" borderId="7" xfId="0" applyFont="1" applyBorder="1" applyAlignment="1">
      <alignment horizontal="left" vertical="center" wrapText="1"/>
    </xf>
    <xf numFmtId="0" fontId="20" fillId="0" borderId="7" xfId="0" applyFont="1" applyBorder="1" applyAlignment="1">
      <alignment horizontal="left" vertical="center"/>
    </xf>
    <xf numFmtId="0" fontId="20" fillId="0" borderId="7" xfId="0" applyFont="1" applyBorder="1" applyAlignment="1">
      <alignment vertical="center"/>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0" xfId="0" applyFont="1" applyAlignment="1">
      <alignment horizontal="left" vertical="center"/>
    </xf>
    <xf numFmtId="167" fontId="30" fillId="0" borderId="7" xfId="1" applyNumberFormat="1" applyFont="1" applyFill="1" applyBorder="1" applyAlignment="1">
      <alignment horizontal="center" vertical="center" wrapText="1"/>
    </xf>
    <xf numFmtId="0" fontId="31" fillId="0" borderId="0" xfId="0" applyFont="1" applyAlignment="1">
      <alignment vertical="center"/>
    </xf>
    <xf numFmtId="0" fontId="30" fillId="5" borderId="17" xfId="13" applyFont="1" applyFill="1" applyBorder="1" applyAlignment="1" applyProtection="1">
      <alignment horizontal="center" vertical="center" wrapText="1"/>
      <protection locked="0"/>
    </xf>
    <xf numFmtId="0" fontId="30" fillId="5" borderId="17" xfId="13" applyFont="1" applyFill="1" applyBorder="1" applyAlignment="1" applyProtection="1">
      <alignment vertical="center" wrapText="1"/>
      <protection locked="0"/>
    </xf>
    <xf numFmtId="167" fontId="30" fillId="0" borderId="1" xfId="1" applyNumberFormat="1" applyFont="1" applyFill="1" applyBorder="1" applyAlignment="1">
      <alignment horizontal="center" vertical="center" wrapText="1"/>
    </xf>
    <xf numFmtId="0" fontId="30" fillId="0" borderId="1" xfId="0" applyFont="1" applyBorder="1" applyAlignment="1">
      <alignment horizontal="center" vertical="center" wrapText="1"/>
    </xf>
    <xf numFmtId="168" fontId="30" fillId="0" borderId="1" xfId="0" applyNumberFormat="1" applyFont="1" applyBorder="1" applyAlignment="1">
      <alignment horizontal="center" vertical="center" wrapText="1"/>
    </xf>
    <xf numFmtId="0" fontId="26" fillId="5" borderId="26" xfId="13" applyFont="1" applyFill="1" applyBorder="1" applyAlignment="1" applyProtection="1">
      <alignment horizontal="center" vertical="center" wrapText="1"/>
      <protection locked="0"/>
    </xf>
    <xf numFmtId="0" fontId="26" fillId="5" borderId="27" xfId="13" applyFont="1" applyFill="1" applyBorder="1" applyAlignment="1" applyProtection="1">
      <alignment horizontal="center" vertical="center" wrapText="1"/>
      <protection locked="0"/>
    </xf>
    <xf numFmtId="0" fontId="26" fillId="5" borderId="24" xfId="13" applyFont="1" applyFill="1" applyBorder="1" applyAlignment="1" applyProtection="1">
      <alignment horizontal="center" vertical="center" wrapText="1"/>
      <protection locked="0"/>
    </xf>
    <xf numFmtId="0" fontId="26" fillId="5" borderId="25" xfId="13" applyFont="1" applyFill="1" applyBorder="1" applyAlignment="1" applyProtection="1">
      <alignment horizontal="center" vertical="center" wrapText="1"/>
      <protection locked="0"/>
    </xf>
    <xf numFmtId="0" fontId="26" fillId="15" borderId="21" xfId="0" applyFont="1" applyFill="1" applyBorder="1" applyAlignment="1">
      <alignment horizontal="center" vertical="center" wrapText="1"/>
    </xf>
    <xf numFmtId="0" fontId="26" fillId="15" borderId="22" xfId="0" applyFont="1" applyFill="1" applyBorder="1" applyAlignment="1">
      <alignment horizontal="center" vertical="center" wrapText="1"/>
    </xf>
    <xf numFmtId="0" fontId="30" fillId="15" borderId="22" xfId="0" applyFont="1" applyFill="1" applyBorder="1" applyAlignment="1">
      <alignment horizontal="center" vertical="center" wrapText="1"/>
    </xf>
    <xf numFmtId="0" fontId="26" fillId="15" borderId="23" xfId="0" applyFont="1" applyFill="1" applyBorder="1" applyAlignment="1">
      <alignment horizontal="center" vertical="center" wrapText="1"/>
    </xf>
    <xf numFmtId="0" fontId="30" fillId="5" borderId="24" xfId="13" applyFont="1" applyFill="1" applyBorder="1" applyAlignment="1" applyProtection="1">
      <alignment horizontal="center" vertical="center" wrapText="1"/>
      <protection locked="0"/>
    </xf>
    <xf numFmtId="0" fontId="30" fillId="5" borderId="25" xfId="13" applyFont="1" applyFill="1" applyBorder="1" applyAlignment="1" applyProtection="1">
      <alignment horizontal="center" vertical="center" wrapText="1"/>
      <protection locked="0"/>
    </xf>
    <xf numFmtId="0" fontId="29" fillId="5" borderId="28" xfId="13" applyFont="1" applyFill="1" applyBorder="1" applyAlignment="1" applyProtection="1">
      <alignment horizontal="center" vertical="center" wrapText="1"/>
      <protection locked="0"/>
    </xf>
    <xf numFmtId="0" fontId="26" fillId="5" borderId="29" xfId="13" applyFont="1" applyFill="1" applyBorder="1" applyAlignment="1" applyProtection="1">
      <alignment horizontal="center" vertical="center" wrapText="1"/>
      <protection locked="0"/>
    </xf>
    <xf numFmtId="0" fontId="26" fillId="5" borderId="30" xfId="13" applyFont="1" applyFill="1" applyBorder="1" applyAlignment="1" applyProtection="1">
      <alignment horizontal="center" vertical="center" wrapText="1"/>
      <protection locked="0"/>
    </xf>
    <xf numFmtId="0" fontId="26" fillId="5" borderId="31" xfId="13" applyFont="1" applyFill="1" applyBorder="1" applyAlignment="1" applyProtection="1">
      <alignment horizontal="center" vertical="center" wrapText="1"/>
      <protection locked="0"/>
    </xf>
    <xf numFmtId="0" fontId="5" fillId="0" borderId="20" xfId="13" applyFont="1" applyBorder="1" applyAlignment="1" applyProtection="1">
      <alignment horizontal="center" vertical="top" wrapText="1"/>
      <protection locked="0"/>
    </xf>
    <xf numFmtId="0" fontId="5" fillId="0" borderId="32" xfId="13" applyFont="1" applyBorder="1" applyAlignment="1" applyProtection="1">
      <alignment horizontal="center" vertical="top" wrapText="1"/>
      <protection locked="0"/>
    </xf>
    <xf numFmtId="0" fontId="26" fillId="2" borderId="1" xfId="0" applyFont="1" applyFill="1" applyBorder="1" applyAlignment="1">
      <alignment horizontal="center" vertical="top"/>
    </xf>
    <xf numFmtId="0" fontId="26" fillId="2" borderId="1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33"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34" xfId="0" applyFont="1" applyFill="1" applyBorder="1" applyAlignment="1">
      <alignment horizontal="center" vertical="center"/>
    </xf>
    <xf numFmtId="0" fontId="26" fillId="2" borderId="19" xfId="0" applyFont="1" applyFill="1" applyBorder="1" applyAlignment="1">
      <alignment horizontal="center" vertical="top"/>
    </xf>
    <xf numFmtId="0" fontId="26" fillId="2" borderId="3" xfId="0" applyFont="1" applyFill="1" applyBorder="1" applyAlignment="1">
      <alignment horizontal="center" vertical="top"/>
    </xf>
    <xf numFmtId="0" fontId="26" fillId="2" borderId="12"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7" xfId="0" applyFont="1" applyFill="1" applyBorder="1" applyAlignment="1">
      <alignment horizontal="center" vertical="top" wrapText="1"/>
    </xf>
    <xf numFmtId="0" fontId="5" fillId="0" borderId="25" xfId="13" applyFont="1" applyBorder="1" applyAlignment="1" applyProtection="1">
      <alignment horizontal="center" vertical="top" wrapText="1"/>
      <protection locked="0"/>
    </xf>
    <xf numFmtId="0" fontId="27" fillId="11" borderId="35" xfId="0" applyFont="1" applyFill="1" applyBorder="1" applyAlignment="1">
      <alignment horizontal="center"/>
    </xf>
    <xf numFmtId="0" fontId="27" fillId="11" borderId="36" xfId="0" applyFont="1" applyFill="1" applyBorder="1" applyAlignment="1">
      <alignment horizontal="center"/>
    </xf>
    <xf numFmtId="0" fontId="27" fillId="11" borderId="37" xfId="0" applyFont="1" applyFill="1" applyBorder="1" applyAlignment="1">
      <alignment horizontal="center"/>
    </xf>
    <xf numFmtId="0" fontId="28" fillId="16" borderId="35" xfId="0" applyFont="1" applyFill="1" applyBorder="1" applyAlignment="1">
      <alignment horizontal="left" vertical="center" wrapText="1"/>
    </xf>
    <xf numFmtId="0" fontId="28" fillId="16" borderId="36" xfId="0" applyFont="1" applyFill="1" applyBorder="1" applyAlignment="1">
      <alignment horizontal="left" vertical="center" wrapText="1"/>
    </xf>
    <xf numFmtId="0" fontId="28" fillId="16" borderId="37" xfId="0" applyFont="1" applyFill="1" applyBorder="1" applyAlignment="1">
      <alignment horizontal="left" vertical="center" wrapText="1"/>
    </xf>
    <xf numFmtId="0" fontId="28" fillId="16" borderId="9" xfId="0" applyFont="1" applyFill="1" applyBorder="1" applyAlignment="1">
      <alignment horizontal="left" vertical="center" wrapText="1"/>
    </xf>
    <xf numFmtId="0" fontId="28" fillId="16" borderId="1" xfId="0" applyFont="1" applyFill="1" applyBorder="1" applyAlignment="1">
      <alignment horizontal="left" vertical="center" wrapText="1"/>
    </xf>
    <xf numFmtId="0" fontId="28" fillId="16" borderId="10" xfId="0" applyFont="1" applyFill="1" applyBorder="1" applyAlignment="1">
      <alignment horizontal="left" vertical="center" wrapText="1"/>
    </xf>
    <xf numFmtId="0" fontId="28" fillId="16" borderId="38" xfId="0" applyFont="1" applyFill="1" applyBorder="1" applyAlignment="1">
      <alignment horizontal="left" vertical="center" wrapText="1"/>
    </xf>
    <xf numFmtId="0" fontId="28" fillId="16" borderId="14" xfId="0" applyFont="1" applyFill="1" applyBorder="1" applyAlignment="1">
      <alignment horizontal="left" vertical="center" wrapText="1"/>
    </xf>
    <xf numFmtId="0" fontId="28" fillId="16" borderId="15" xfId="0" applyFont="1" applyFill="1" applyBorder="1" applyAlignment="1">
      <alignment horizontal="left" vertical="center" wrapText="1"/>
    </xf>
  </cellXfs>
  <cellStyles count="21">
    <cellStyle name="Millares" xfId="1" builtinId="3"/>
    <cellStyle name="Millares 2" xfId="2" xr:uid="{00000000-0005-0000-0000-000001000000}"/>
    <cellStyle name="Millares 2 2" xfId="3" xr:uid="{00000000-0005-0000-0000-000002000000}"/>
    <cellStyle name="Millares 3" xfId="4" xr:uid="{00000000-0005-0000-0000-000003000000}"/>
    <cellStyle name="Millares 4" xfId="5" xr:uid="{00000000-0005-0000-0000-000004000000}"/>
    <cellStyle name="Millares 4 2" xfId="6" xr:uid="{00000000-0005-0000-0000-000005000000}"/>
    <cellStyle name="Millares 4 2 2" xfId="7" xr:uid="{00000000-0005-0000-0000-000006000000}"/>
    <cellStyle name="Millares 4 2 3" xfId="8" xr:uid="{00000000-0005-0000-0000-000007000000}"/>
    <cellStyle name="Millares 4 3" xfId="9" xr:uid="{00000000-0005-0000-0000-000008000000}"/>
    <cellStyle name="Millares 4 4" xfId="10" xr:uid="{00000000-0005-0000-0000-000009000000}"/>
    <cellStyle name="Normal" xfId="0" builtinId="0"/>
    <cellStyle name="Normal 2" xfId="11" xr:uid="{00000000-0005-0000-0000-00000B000000}"/>
    <cellStyle name="Normal 2 2" xfId="12" xr:uid="{00000000-0005-0000-0000-00000C000000}"/>
    <cellStyle name="Normal 3" xfId="13" xr:uid="{00000000-0005-0000-0000-00000D000000}"/>
    <cellStyle name="Normal 4" xfId="14" xr:uid="{00000000-0005-0000-0000-00000E000000}"/>
    <cellStyle name="Normal 5" xfId="15" xr:uid="{00000000-0005-0000-0000-00000F000000}"/>
    <cellStyle name="Normal 7" xfId="16" xr:uid="{00000000-0005-0000-0000-000010000000}"/>
    <cellStyle name="Porcentaje" xfId="17" builtinId="5"/>
    <cellStyle name="Porcentaje 2" xfId="18" xr:uid="{00000000-0005-0000-0000-000012000000}"/>
    <cellStyle name="Porcentual 2" xfId="19" xr:uid="{00000000-0005-0000-0000-000013000000}"/>
    <cellStyle name="Porcentual 3" xfId="20"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8"/>
  <sheetViews>
    <sheetView tabSelected="1" topLeftCell="E1" zoomScale="70" zoomScaleNormal="70" workbookViewId="0">
      <pane ySplit="3" topLeftCell="A20" activePane="bottomLeft" state="frozen"/>
      <selection activeCell="G1" sqref="G1"/>
      <selection pane="bottomLeft" activeCell="AG25" sqref="AG25"/>
    </sheetView>
  </sheetViews>
  <sheetFormatPr baseColWidth="10" defaultColWidth="11.42578125" defaultRowHeight="15.75" x14ac:dyDescent="0.25"/>
  <cols>
    <col min="1" max="1" width="34.42578125" style="97" customWidth="1"/>
    <col min="2" max="2" width="40" style="123" customWidth="1"/>
    <col min="3" max="3" width="28" style="97" customWidth="1"/>
    <col min="4" max="4" width="23.85546875" style="97" customWidth="1"/>
    <col min="5" max="5" width="13.140625" style="97" customWidth="1"/>
    <col min="6" max="6" width="12.42578125" style="97" customWidth="1"/>
    <col min="7" max="7" width="37.28515625" style="97" customWidth="1"/>
    <col min="8" max="29" width="5.85546875" style="97" customWidth="1"/>
    <col min="30" max="30" width="6.42578125" style="97" bestFit="1" customWidth="1"/>
    <col min="31" max="31" width="5.85546875" style="97" customWidth="1"/>
    <col min="32" max="32" width="13" style="125" bestFit="1" customWidth="1"/>
    <col min="33" max="33" width="6.42578125" style="125" bestFit="1" customWidth="1"/>
    <col min="34" max="34" width="27.42578125" style="97" customWidth="1"/>
    <col min="35" max="16384" width="11.42578125" style="97"/>
  </cols>
  <sheetData>
    <row r="1" spans="1:34" ht="37.5" customHeight="1" x14ac:dyDescent="0.25">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7"/>
      <c r="AG1" s="137"/>
      <c r="AH1" s="138"/>
    </row>
    <row r="2" spans="1:34" ht="15" customHeight="1" x14ac:dyDescent="0.25">
      <c r="A2" s="143" t="s">
        <v>1</v>
      </c>
      <c r="B2" s="131" t="s">
        <v>2</v>
      </c>
      <c r="C2" s="131" t="s">
        <v>3</v>
      </c>
      <c r="D2" s="131" t="s">
        <v>4</v>
      </c>
      <c r="E2" s="131" t="s">
        <v>5</v>
      </c>
      <c r="F2" s="131" t="s">
        <v>6</v>
      </c>
      <c r="G2" s="131" t="s">
        <v>7</v>
      </c>
      <c r="H2" s="133" t="s">
        <v>8</v>
      </c>
      <c r="I2" s="134"/>
      <c r="J2" s="133" t="s">
        <v>9</v>
      </c>
      <c r="K2" s="134"/>
      <c r="L2" s="133" t="s">
        <v>10</v>
      </c>
      <c r="M2" s="134"/>
      <c r="N2" s="133" t="s">
        <v>11</v>
      </c>
      <c r="O2" s="134"/>
      <c r="P2" s="133" t="s">
        <v>12</v>
      </c>
      <c r="Q2" s="134"/>
      <c r="R2" s="133" t="s">
        <v>13</v>
      </c>
      <c r="S2" s="134"/>
      <c r="T2" s="133" t="s">
        <v>14</v>
      </c>
      <c r="U2" s="134"/>
      <c r="V2" s="133" t="s">
        <v>15</v>
      </c>
      <c r="W2" s="134"/>
      <c r="X2" s="133" t="s">
        <v>16</v>
      </c>
      <c r="Y2" s="134"/>
      <c r="Z2" s="133" t="s">
        <v>17</v>
      </c>
      <c r="AA2" s="134"/>
      <c r="AB2" s="133" t="s">
        <v>18</v>
      </c>
      <c r="AC2" s="134"/>
      <c r="AD2" s="133" t="s">
        <v>19</v>
      </c>
      <c r="AE2" s="134"/>
      <c r="AF2" s="139" t="s">
        <v>20</v>
      </c>
      <c r="AG2" s="140"/>
      <c r="AH2" s="141" t="s">
        <v>21</v>
      </c>
    </row>
    <row r="3" spans="1:34" ht="30" customHeight="1" x14ac:dyDescent="0.25">
      <c r="A3" s="144"/>
      <c r="B3" s="132"/>
      <c r="C3" s="132"/>
      <c r="D3" s="132"/>
      <c r="E3" s="132" t="s">
        <v>5</v>
      </c>
      <c r="F3" s="132"/>
      <c r="G3" s="132"/>
      <c r="H3" s="117" t="s">
        <v>22</v>
      </c>
      <c r="I3" s="117" t="s">
        <v>23</v>
      </c>
      <c r="J3" s="117" t="s">
        <v>22</v>
      </c>
      <c r="K3" s="117" t="s">
        <v>23</v>
      </c>
      <c r="L3" s="117" t="s">
        <v>22</v>
      </c>
      <c r="M3" s="117" t="s">
        <v>23</v>
      </c>
      <c r="N3" s="117" t="s">
        <v>22</v>
      </c>
      <c r="O3" s="117" t="s">
        <v>23</v>
      </c>
      <c r="P3" s="117" t="s">
        <v>22</v>
      </c>
      <c r="Q3" s="117" t="s">
        <v>23</v>
      </c>
      <c r="R3" s="117" t="s">
        <v>22</v>
      </c>
      <c r="S3" s="117" t="s">
        <v>23</v>
      </c>
      <c r="T3" s="117" t="s">
        <v>22</v>
      </c>
      <c r="U3" s="117" t="s">
        <v>23</v>
      </c>
      <c r="V3" s="117" t="s">
        <v>22</v>
      </c>
      <c r="W3" s="117" t="s">
        <v>23</v>
      </c>
      <c r="X3" s="117" t="s">
        <v>22</v>
      </c>
      <c r="Y3" s="117" t="s">
        <v>23</v>
      </c>
      <c r="Z3" s="117" t="s">
        <v>22</v>
      </c>
      <c r="AA3" s="117" t="s">
        <v>23</v>
      </c>
      <c r="AB3" s="117" t="s">
        <v>22</v>
      </c>
      <c r="AC3" s="117" t="s">
        <v>23</v>
      </c>
      <c r="AD3" s="117" t="s">
        <v>22</v>
      </c>
      <c r="AE3" s="117" t="s">
        <v>23</v>
      </c>
      <c r="AF3" s="126" t="s">
        <v>22</v>
      </c>
      <c r="AG3" s="127" t="s">
        <v>23</v>
      </c>
      <c r="AH3" s="142"/>
    </row>
    <row r="4" spans="1:34" ht="196.5" customHeight="1" x14ac:dyDescent="0.25">
      <c r="A4" s="100" t="s">
        <v>24</v>
      </c>
      <c r="B4" s="118" t="s">
        <v>25</v>
      </c>
      <c r="C4" s="113" t="s">
        <v>26</v>
      </c>
      <c r="D4" s="119" t="s">
        <v>27</v>
      </c>
      <c r="E4" s="114">
        <v>44621</v>
      </c>
      <c r="F4" s="114">
        <v>44926</v>
      </c>
      <c r="G4" s="120" t="s">
        <v>28</v>
      </c>
      <c r="H4" s="115"/>
      <c r="I4" s="115"/>
      <c r="J4" s="115">
        <v>9.09</v>
      </c>
      <c r="K4" s="115">
        <v>9.09</v>
      </c>
      <c r="L4" s="115">
        <v>9.09</v>
      </c>
      <c r="M4" s="115">
        <v>9.09</v>
      </c>
      <c r="N4" s="115">
        <v>9.09</v>
      </c>
      <c r="O4" s="115">
        <v>9.1</v>
      </c>
      <c r="P4" s="115">
        <v>9.09</v>
      </c>
      <c r="Q4" s="115">
        <v>9.09</v>
      </c>
      <c r="R4" s="115">
        <v>9.09</v>
      </c>
      <c r="S4" s="115"/>
      <c r="T4" s="115">
        <v>9.09</v>
      </c>
      <c r="U4" s="115"/>
      <c r="V4" s="115">
        <v>9.09</v>
      </c>
      <c r="W4" s="115"/>
      <c r="X4" s="115">
        <v>9.09</v>
      </c>
      <c r="Y4" s="115"/>
      <c r="Z4" s="115">
        <v>9.09</v>
      </c>
      <c r="AA4" s="115"/>
      <c r="AB4" s="115">
        <v>9.09</v>
      </c>
      <c r="AC4" s="115"/>
      <c r="AD4" s="115">
        <v>9.09</v>
      </c>
      <c r="AE4" s="115"/>
      <c r="AF4" s="124">
        <f t="shared" ref="AF4:AF10" si="0">J4+L4+N4+P4+R4+T4+V4+X4+Z4+AB4+AD4</f>
        <v>99.990000000000023</v>
      </c>
      <c r="AG4" s="124">
        <f t="shared" ref="AG4:AG11" si="1">+K4+M4+O4+Q4+S4+U4+W4+Y4+AA4+AC4+AE4</f>
        <v>36.370000000000005</v>
      </c>
      <c r="AH4" s="116"/>
    </row>
    <row r="5" spans="1:34" ht="105" x14ac:dyDescent="0.25">
      <c r="A5" s="100" t="s">
        <v>24</v>
      </c>
      <c r="B5" s="111" t="s">
        <v>29</v>
      </c>
      <c r="C5" s="107" t="s">
        <v>26</v>
      </c>
      <c r="D5" s="101" t="s">
        <v>27</v>
      </c>
      <c r="E5" s="108">
        <v>44621</v>
      </c>
      <c r="F5" s="108"/>
      <c r="G5" s="101" t="s">
        <v>30</v>
      </c>
      <c r="H5" s="109"/>
      <c r="I5" s="109"/>
      <c r="J5" s="109">
        <v>9.09</v>
      </c>
      <c r="K5" s="109">
        <v>9.09</v>
      </c>
      <c r="L5" s="109">
        <v>9.09</v>
      </c>
      <c r="M5" s="109">
        <v>9.09</v>
      </c>
      <c r="N5" s="109">
        <v>9.09</v>
      </c>
      <c r="O5" s="109">
        <v>9.1</v>
      </c>
      <c r="P5" s="109">
        <v>9.09</v>
      </c>
      <c r="Q5" s="109">
        <v>9.09</v>
      </c>
      <c r="R5" s="109">
        <v>9.09</v>
      </c>
      <c r="S5" s="109"/>
      <c r="T5" s="109">
        <v>9.09</v>
      </c>
      <c r="U5" s="109"/>
      <c r="V5" s="109">
        <v>9.09</v>
      </c>
      <c r="W5" s="109"/>
      <c r="X5" s="109">
        <v>9.09</v>
      </c>
      <c r="Y5" s="109"/>
      <c r="Z5" s="109">
        <v>9.09</v>
      </c>
      <c r="AA5" s="109"/>
      <c r="AB5" s="109">
        <v>9.09</v>
      </c>
      <c r="AC5" s="109"/>
      <c r="AD5" s="109">
        <v>9.09</v>
      </c>
      <c r="AE5" s="109"/>
      <c r="AF5" s="124">
        <f t="shared" si="0"/>
        <v>99.990000000000023</v>
      </c>
      <c r="AG5" s="124">
        <f t="shared" si="1"/>
        <v>36.370000000000005</v>
      </c>
      <c r="AH5" s="110"/>
    </row>
    <row r="6" spans="1:34" ht="60" x14ac:dyDescent="0.25">
      <c r="A6" s="100" t="s">
        <v>24</v>
      </c>
      <c r="B6" s="111" t="s">
        <v>31</v>
      </c>
      <c r="C6" s="107" t="s">
        <v>26</v>
      </c>
      <c r="D6" s="101" t="s">
        <v>27</v>
      </c>
      <c r="E6" s="108">
        <v>44621</v>
      </c>
      <c r="F6" s="108"/>
      <c r="G6" s="101" t="s">
        <v>32</v>
      </c>
      <c r="H6" s="109"/>
      <c r="I6" s="109"/>
      <c r="J6" s="109">
        <v>9.09</v>
      </c>
      <c r="K6" s="109">
        <v>9.09</v>
      </c>
      <c r="L6" s="109">
        <v>9.09</v>
      </c>
      <c r="M6" s="109">
        <v>9.09</v>
      </c>
      <c r="N6" s="109">
        <v>9.09</v>
      </c>
      <c r="O6" s="109">
        <v>9.1</v>
      </c>
      <c r="P6" s="109">
        <v>9.09</v>
      </c>
      <c r="Q6" s="109">
        <v>9.09</v>
      </c>
      <c r="R6" s="109">
        <v>9.09</v>
      </c>
      <c r="S6" s="109"/>
      <c r="T6" s="109">
        <v>9.09</v>
      </c>
      <c r="U6" s="109"/>
      <c r="V6" s="109">
        <v>9.09</v>
      </c>
      <c r="W6" s="109"/>
      <c r="X6" s="109">
        <v>9.09</v>
      </c>
      <c r="Y6" s="109"/>
      <c r="Z6" s="109">
        <v>9.09</v>
      </c>
      <c r="AA6" s="109"/>
      <c r="AB6" s="109">
        <v>9.09</v>
      </c>
      <c r="AC6" s="109"/>
      <c r="AD6" s="109">
        <v>9.09</v>
      </c>
      <c r="AE6" s="109"/>
      <c r="AF6" s="124">
        <f t="shared" si="0"/>
        <v>99.990000000000023</v>
      </c>
      <c r="AG6" s="124">
        <f t="shared" si="1"/>
        <v>36.370000000000005</v>
      </c>
      <c r="AH6" s="110"/>
    </row>
    <row r="7" spans="1:34" ht="105" x14ac:dyDescent="0.25">
      <c r="A7" s="100" t="s">
        <v>24</v>
      </c>
      <c r="B7" s="111" t="s">
        <v>33</v>
      </c>
      <c r="C7" s="107" t="s">
        <v>26</v>
      </c>
      <c r="D7" s="101" t="s">
        <v>27</v>
      </c>
      <c r="E7" s="108">
        <v>44621</v>
      </c>
      <c r="F7" s="108"/>
      <c r="G7" s="101" t="s">
        <v>34</v>
      </c>
      <c r="H7" s="109"/>
      <c r="I7" s="109"/>
      <c r="J7" s="109">
        <v>9.09</v>
      </c>
      <c r="K7" s="109">
        <v>9.09</v>
      </c>
      <c r="L7" s="109">
        <v>9.09</v>
      </c>
      <c r="M7" s="109">
        <v>9.09</v>
      </c>
      <c r="N7" s="109">
        <v>9.09</v>
      </c>
      <c r="O7" s="109">
        <v>9.1</v>
      </c>
      <c r="P7" s="109">
        <v>9.09</v>
      </c>
      <c r="Q7" s="109">
        <v>9.09</v>
      </c>
      <c r="R7" s="109">
        <v>9.09</v>
      </c>
      <c r="S7" s="109"/>
      <c r="T7" s="109">
        <v>9.09</v>
      </c>
      <c r="U7" s="109"/>
      <c r="V7" s="109">
        <v>9.09</v>
      </c>
      <c r="W7" s="109"/>
      <c r="X7" s="109">
        <v>9.09</v>
      </c>
      <c r="Y7" s="109"/>
      <c r="Z7" s="109">
        <v>9.09</v>
      </c>
      <c r="AA7" s="109"/>
      <c r="AB7" s="109">
        <v>9.09</v>
      </c>
      <c r="AC7" s="109"/>
      <c r="AD7" s="109">
        <v>9.09</v>
      </c>
      <c r="AE7" s="109"/>
      <c r="AF7" s="124">
        <f t="shared" si="0"/>
        <v>99.990000000000023</v>
      </c>
      <c r="AG7" s="124">
        <f t="shared" si="1"/>
        <v>36.370000000000005</v>
      </c>
      <c r="AH7" s="110"/>
    </row>
    <row r="8" spans="1:34" ht="105" x14ac:dyDescent="0.25">
      <c r="A8" s="100" t="s">
        <v>24</v>
      </c>
      <c r="B8" s="111" t="s">
        <v>35</v>
      </c>
      <c r="C8" s="107" t="s">
        <v>26</v>
      </c>
      <c r="D8" s="101" t="s">
        <v>27</v>
      </c>
      <c r="E8" s="108">
        <v>44621</v>
      </c>
      <c r="F8" s="108"/>
      <c r="G8" s="101" t="s">
        <v>36</v>
      </c>
      <c r="H8" s="109"/>
      <c r="I8" s="109"/>
      <c r="J8" s="109">
        <v>9.09</v>
      </c>
      <c r="K8" s="109">
        <v>9.09</v>
      </c>
      <c r="L8" s="109">
        <v>9.09</v>
      </c>
      <c r="M8" s="109">
        <v>9.09</v>
      </c>
      <c r="N8" s="109">
        <v>9.09</v>
      </c>
      <c r="O8" s="109">
        <v>9.1</v>
      </c>
      <c r="P8" s="109">
        <v>9.09</v>
      </c>
      <c r="Q8" s="109">
        <v>9.09</v>
      </c>
      <c r="R8" s="109">
        <v>9.09</v>
      </c>
      <c r="S8" s="109"/>
      <c r="T8" s="109">
        <v>9.09</v>
      </c>
      <c r="U8" s="109"/>
      <c r="V8" s="109">
        <v>9.09</v>
      </c>
      <c r="W8" s="109"/>
      <c r="X8" s="109">
        <v>9.09</v>
      </c>
      <c r="Y8" s="109"/>
      <c r="Z8" s="109">
        <v>9.09</v>
      </c>
      <c r="AA8" s="109"/>
      <c r="AB8" s="109">
        <v>9.09</v>
      </c>
      <c r="AC8" s="109"/>
      <c r="AD8" s="109">
        <v>9.09</v>
      </c>
      <c r="AE8" s="109"/>
      <c r="AF8" s="124">
        <f t="shared" si="0"/>
        <v>99.990000000000023</v>
      </c>
      <c r="AG8" s="124">
        <f t="shared" si="1"/>
        <v>36.370000000000005</v>
      </c>
      <c r="AH8" s="110"/>
    </row>
    <row r="9" spans="1:34" ht="105" x14ac:dyDescent="0.25">
      <c r="A9" s="100" t="s">
        <v>24</v>
      </c>
      <c r="B9" s="121" t="s">
        <v>37</v>
      </c>
      <c r="C9" s="107" t="s">
        <v>26</v>
      </c>
      <c r="D9" s="101" t="s">
        <v>27</v>
      </c>
      <c r="E9" s="108">
        <v>44621</v>
      </c>
      <c r="F9" s="108"/>
      <c r="G9" s="101" t="s">
        <v>38</v>
      </c>
      <c r="H9" s="109"/>
      <c r="I9" s="109"/>
      <c r="J9" s="109">
        <v>9.09</v>
      </c>
      <c r="K9" s="109">
        <v>9.09</v>
      </c>
      <c r="L9" s="109">
        <v>9.09</v>
      </c>
      <c r="M9" s="109">
        <v>9.09</v>
      </c>
      <c r="N9" s="109">
        <v>9.09</v>
      </c>
      <c r="O9" s="109">
        <v>9.1</v>
      </c>
      <c r="P9" s="109">
        <v>9.09</v>
      </c>
      <c r="Q9" s="109">
        <v>9.09</v>
      </c>
      <c r="R9" s="109">
        <v>9.09</v>
      </c>
      <c r="S9" s="109"/>
      <c r="T9" s="109">
        <v>9.09</v>
      </c>
      <c r="U9" s="109"/>
      <c r="V9" s="109">
        <v>9.09</v>
      </c>
      <c r="W9" s="109"/>
      <c r="X9" s="109">
        <v>9.09</v>
      </c>
      <c r="Y9" s="109"/>
      <c r="Z9" s="109">
        <v>9.09</v>
      </c>
      <c r="AA9" s="109"/>
      <c r="AB9" s="109">
        <v>9.09</v>
      </c>
      <c r="AC9" s="109"/>
      <c r="AD9" s="109">
        <v>9.09</v>
      </c>
      <c r="AE9" s="109"/>
      <c r="AF9" s="124">
        <f t="shared" si="0"/>
        <v>99.990000000000023</v>
      </c>
      <c r="AG9" s="124">
        <f t="shared" si="1"/>
        <v>36.370000000000005</v>
      </c>
      <c r="AH9" s="110"/>
    </row>
    <row r="10" spans="1:34" ht="105" x14ac:dyDescent="0.25">
      <c r="A10" s="100" t="s">
        <v>24</v>
      </c>
      <c r="B10" s="121" t="s">
        <v>39</v>
      </c>
      <c r="C10" s="107" t="s">
        <v>26</v>
      </c>
      <c r="D10" s="101" t="s">
        <v>27</v>
      </c>
      <c r="E10" s="108">
        <v>44621</v>
      </c>
      <c r="F10" s="101"/>
      <c r="G10" s="101" t="s">
        <v>40</v>
      </c>
      <c r="H10" s="90"/>
      <c r="I10" s="90"/>
      <c r="J10" s="90">
        <v>12.5</v>
      </c>
      <c r="K10" s="90">
        <v>12.5</v>
      </c>
      <c r="L10" s="90">
        <v>12.5</v>
      </c>
      <c r="M10" s="90">
        <v>12.5</v>
      </c>
      <c r="N10" s="90">
        <v>12.5</v>
      </c>
      <c r="O10" s="90">
        <v>12.5</v>
      </c>
      <c r="P10" s="90">
        <v>12.5</v>
      </c>
      <c r="Q10" s="109">
        <v>9.09</v>
      </c>
      <c r="R10" s="90">
        <v>12.5</v>
      </c>
      <c r="S10" s="90"/>
      <c r="T10" s="90">
        <v>12.5</v>
      </c>
      <c r="U10" s="90"/>
      <c r="V10" s="90">
        <v>12.5</v>
      </c>
      <c r="W10" s="90"/>
      <c r="X10" s="90">
        <v>12.5</v>
      </c>
      <c r="Y10" s="90"/>
      <c r="Z10" s="90"/>
      <c r="AA10" s="90"/>
      <c r="AB10" s="90"/>
      <c r="AC10" s="90"/>
      <c r="AD10" s="90"/>
      <c r="AE10" s="90"/>
      <c r="AF10" s="124">
        <f t="shared" si="0"/>
        <v>100</v>
      </c>
      <c r="AG10" s="124">
        <f t="shared" si="1"/>
        <v>46.59</v>
      </c>
      <c r="AH10" s="101"/>
    </row>
    <row r="11" spans="1:34" ht="60" x14ac:dyDescent="0.25">
      <c r="A11" s="100" t="s">
        <v>41</v>
      </c>
      <c r="B11" s="121" t="s">
        <v>42</v>
      </c>
      <c r="C11" s="107" t="s">
        <v>26</v>
      </c>
      <c r="D11" s="101" t="s">
        <v>43</v>
      </c>
      <c r="E11" s="104">
        <v>44607</v>
      </c>
      <c r="F11" s="101"/>
      <c r="G11" s="111" t="s">
        <v>44</v>
      </c>
      <c r="H11" s="90"/>
      <c r="I11" s="90"/>
      <c r="J11" s="90">
        <v>25</v>
      </c>
      <c r="K11" s="90">
        <v>25</v>
      </c>
      <c r="L11" s="90">
        <v>25</v>
      </c>
      <c r="M11" s="90">
        <v>25</v>
      </c>
      <c r="N11" s="90">
        <v>25</v>
      </c>
      <c r="O11" s="90">
        <v>25</v>
      </c>
      <c r="P11" s="90">
        <v>25</v>
      </c>
      <c r="Q11" s="90">
        <v>25</v>
      </c>
      <c r="R11" s="90"/>
      <c r="S11" s="90"/>
      <c r="T11" s="90"/>
      <c r="U11" s="90"/>
      <c r="V11" s="90"/>
      <c r="W11" s="90"/>
      <c r="X11" s="90"/>
      <c r="Y11" s="90"/>
      <c r="Z11" s="90"/>
      <c r="AA11" s="90"/>
      <c r="AB11" s="90"/>
      <c r="AC11" s="90"/>
      <c r="AD11" s="90"/>
      <c r="AE11" s="90"/>
      <c r="AF11" s="128">
        <f>J11+L11+N11+P11</f>
        <v>100</v>
      </c>
      <c r="AG11" s="129">
        <f t="shared" si="1"/>
        <v>100</v>
      </c>
      <c r="AH11" s="101"/>
    </row>
    <row r="12" spans="1:34" ht="60" x14ac:dyDescent="0.25">
      <c r="A12" s="100" t="s">
        <v>45</v>
      </c>
      <c r="B12" s="121" t="s">
        <v>46</v>
      </c>
      <c r="C12" s="107" t="s">
        <v>26</v>
      </c>
      <c r="D12" s="101" t="s">
        <v>43</v>
      </c>
      <c r="E12" s="108">
        <v>44621</v>
      </c>
      <c r="F12" s="101"/>
      <c r="G12" s="111" t="s">
        <v>47</v>
      </c>
      <c r="H12" s="90"/>
      <c r="I12" s="90"/>
      <c r="J12" s="109"/>
      <c r="K12" s="109"/>
      <c r="L12" s="109">
        <v>5</v>
      </c>
      <c r="M12" s="109">
        <v>5</v>
      </c>
      <c r="N12" s="109">
        <v>5</v>
      </c>
      <c r="O12" s="109">
        <v>5</v>
      </c>
      <c r="P12" s="109">
        <v>10</v>
      </c>
      <c r="Q12" s="109">
        <v>10</v>
      </c>
      <c r="R12" s="109">
        <v>10</v>
      </c>
      <c r="S12" s="109"/>
      <c r="T12" s="109">
        <v>10</v>
      </c>
      <c r="U12" s="109"/>
      <c r="V12" s="109">
        <v>10</v>
      </c>
      <c r="W12" s="109"/>
      <c r="X12" s="109">
        <v>10</v>
      </c>
      <c r="Y12" s="109"/>
      <c r="Z12" s="109">
        <v>10</v>
      </c>
      <c r="AA12" s="109"/>
      <c r="AB12" s="109">
        <v>10</v>
      </c>
      <c r="AC12" s="109"/>
      <c r="AD12" s="109">
        <v>20</v>
      </c>
      <c r="AE12" s="90"/>
      <c r="AF12" s="128">
        <f>L12+N12+P12+R12+T12+V12+X12+Z12+AB12+AD12</f>
        <v>100</v>
      </c>
      <c r="AG12" s="130">
        <f>M12+O12+Q12</f>
        <v>20</v>
      </c>
      <c r="AH12" s="101"/>
    </row>
    <row r="13" spans="1:34" ht="39" customHeight="1" x14ac:dyDescent="0.25">
      <c r="A13" s="100" t="s">
        <v>48</v>
      </c>
      <c r="B13" s="122"/>
      <c r="C13" s="107" t="s">
        <v>26</v>
      </c>
      <c r="D13" s="101" t="s">
        <v>43</v>
      </c>
      <c r="E13" s="108">
        <v>44635</v>
      </c>
      <c r="F13" s="101"/>
      <c r="G13" s="111" t="s">
        <v>49</v>
      </c>
      <c r="H13" s="90"/>
      <c r="I13" s="90"/>
      <c r="J13" s="90"/>
      <c r="K13" s="90"/>
      <c r="L13" s="90">
        <v>50</v>
      </c>
      <c r="M13" s="90">
        <v>50</v>
      </c>
      <c r="N13" s="90"/>
      <c r="O13" s="90"/>
      <c r="P13" s="90"/>
      <c r="Q13" s="90"/>
      <c r="R13" s="90"/>
      <c r="S13" s="90"/>
      <c r="T13" s="90">
        <v>50</v>
      </c>
      <c r="U13" s="90"/>
      <c r="V13" s="90"/>
      <c r="W13" s="90"/>
      <c r="X13" s="90"/>
      <c r="Y13" s="90"/>
      <c r="Z13" s="90"/>
      <c r="AA13" s="90"/>
      <c r="AB13" s="90"/>
      <c r="AC13" s="90"/>
      <c r="AD13" s="90"/>
      <c r="AE13" s="90"/>
      <c r="AF13" s="128">
        <f>L13+T13</f>
        <v>100</v>
      </c>
      <c r="AG13" s="129">
        <f>M13</f>
        <v>50</v>
      </c>
      <c r="AH13" s="101"/>
    </row>
    <row r="14" spans="1:34" ht="45" x14ac:dyDescent="0.25">
      <c r="A14" s="112" t="s">
        <v>50</v>
      </c>
      <c r="B14" s="121" t="s">
        <v>51</v>
      </c>
      <c r="C14" s="107" t="s">
        <v>26</v>
      </c>
      <c r="D14" s="101" t="s">
        <v>43</v>
      </c>
      <c r="E14" s="104">
        <v>44607</v>
      </c>
      <c r="F14" s="101"/>
      <c r="G14" s="111" t="s">
        <v>52</v>
      </c>
      <c r="H14" s="90"/>
      <c r="I14" s="90"/>
      <c r="J14" s="90">
        <v>25</v>
      </c>
      <c r="K14" s="90">
        <v>25</v>
      </c>
      <c r="L14" s="90"/>
      <c r="M14" s="90"/>
      <c r="N14" s="90"/>
      <c r="O14" s="90"/>
      <c r="P14" s="90">
        <v>25</v>
      </c>
      <c r="Q14" s="90">
        <v>25</v>
      </c>
      <c r="R14" s="90"/>
      <c r="S14" s="90"/>
      <c r="T14" s="90"/>
      <c r="U14" s="90"/>
      <c r="V14" s="90">
        <v>25</v>
      </c>
      <c r="W14" s="90"/>
      <c r="X14" s="90"/>
      <c r="Y14" s="90"/>
      <c r="Z14" s="90"/>
      <c r="AA14" s="90"/>
      <c r="AB14" s="90"/>
      <c r="AC14" s="90"/>
      <c r="AD14" s="90">
        <v>25</v>
      </c>
      <c r="AE14" s="90"/>
      <c r="AF14" s="128">
        <f>J14+P14+V14+AD14</f>
        <v>100</v>
      </c>
      <c r="AG14" s="129">
        <f>K14+Q14</f>
        <v>50</v>
      </c>
      <c r="AH14" s="101"/>
    </row>
    <row r="15" spans="1:34" ht="60" x14ac:dyDescent="0.25">
      <c r="A15" s="100" t="s">
        <v>53</v>
      </c>
      <c r="B15" s="122"/>
      <c r="C15" s="107" t="s">
        <v>26</v>
      </c>
      <c r="D15" s="101" t="s">
        <v>43</v>
      </c>
      <c r="E15" s="108">
        <v>44635</v>
      </c>
      <c r="F15" s="101"/>
      <c r="G15" s="100" t="s">
        <v>54</v>
      </c>
      <c r="H15" s="90"/>
      <c r="I15" s="90"/>
      <c r="J15" s="90"/>
      <c r="K15" s="90"/>
      <c r="L15" s="90">
        <v>25</v>
      </c>
      <c r="M15" s="90">
        <v>25</v>
      </c>
      <c r="N15" s="90"/>
      <c r="O15" s="90"/>
      <c r="P15" s="90"/>
      <c r="Q15" s="90"/>
      <c r="R15" s="90">
        <v>25</v>
      </c>
      <c r="S15" s="90"/>
      <c r="T15" s="90"/>
      <c r="U15" s="90"/>
      <c r="V15" s="90"/>
      <c r="W15" s="90"/>
      <c r="X15" s="90">
        <v>25</v>
      </c>
      <c r="Y15" s="90"/>
      <c r="Z15" s="90"/>
      <c r="AA15" s="90"/>
      <c r="AB15" s="90">
        <v>25</v>
      </c>
      <c r="AC15" s="90"/>
      <c r="AD15" s="90"/>
      <c r="AE15" s="90"/>
      <c r="AF15" s="128">
        <f>L15+R15+X15+AB15</f>
        <v>100</v>
      </c>
      <c r="AG15" s="129">
        <f>M15+S15+Y15+AC15</f>
        <v>25</v>
      </c>
      <c r="AH15" s="101"/>
    </row>
    <row r="16" spans="1:34" ht="30" x14ac:dyDescent="0.25">
      <c r="A16" s="100" t="s">
        <v>55</v>
      </c>
      <c r="B16" s="122"/>
      <c r="C16" s="107" t="s">
        <v>26</v>
      </c>
      <c r="D16" s="101" t="s">
        <v>43</v>
      </c>
      <c r="E16" s="104">
        <v>44866</v>
      </c>
      <c r="F16" s="104">
        <v>44926</v>
      </c>
      <c r="G16" s="100" t="s">
        <v>56</v>
      </c>
      <c r="H16" s="90"/>
      <c r="I16" s="90"/>
      <c r="J16" s="90"/>
      <c r="K16" s="90"/>
      <c r="L16" s="90"/>
      <c r="M16" s="90"/>
      <c r="N16" s="90"/>
      <c r="O16" s="90"/>
      <c r="P16" s="90"/>
      <c r="Q16" s="90"/>
      <c r="R16" s="90"/>
      <c r="S16" s="90"/>
      <c r="T16" s="90"/>
      <c r="U16" s="90"/>
      <c r="V16" s="90"/>
      <c r="W16" s="90"/>
      <c r="X16" s="90"/>
      <c r="Y16" s="90"/>
      <c r="Z16" s="90"/>
      <c r="AA16" s="90"/>
      <c r="AB16" s="90">
        <v>50</v>
      </c>
      <c r="AC16" s="90"/>
      <c r="AD16" s="90">
        <v>50</v>
      </c>
      <c r="AE16" s="90"/>
      <c r="AF16" s="128">
        <f t="shared" ref="AF16:AF23" si="2">SUM(H16:AD16)</f>
        <v>100</v>
      </c>
      <c r="AG16" s="129"/>
      <c r="AH16" s="101"/>
    </row>
    <row r="17" spans="1:34" ht="120" x14ac:dyDescent="0.25">
      <c r="A17" s="100" t="s">
        <v>57</v>
      </c>
      <c r="B17" s="122"/>
      <c r="C17" s="107" t="s">
        <v>26</v>
      </c>
      <c r="D17" s="101" t="s">
        <v>58</v>
      </c>
      <c r="E17" s="104">
        <v>44607</v>
      </c>
      <c r="F17" s="104">
        <v>44926</v>
      </c>
      <c r="G17" s="100" t="s">
        <v>59</v>
      </c>
      <c r="H17" s="90"/>
      <c r="I17" s="90"/>
      <c r="J17" s="90"/>
      <c r="K17" s="90"/>
      <c r="L17" s="90">
        <v>25</v>
      </c>
      <c r="M17" s="90">
        <v>25</v>
      </c>
      <c r="N17" s="90"/>
      <c r="O17" s="90"/>
      <c r="P17" s="90"/>
      <c r="Q17" s="90"/>
      <c r="R17" s="90">
        <v>25</v>
      </c>
      <c r="S17" s="90"/>
      <c r="T17" s="90"/>
      <c r="U17" s="90"/>
      <c r="V17" s="90"/>
      <c r="W17" s="90"/>
      <c r="X17" s="90">
        <v>25</v>
      </c>
      <c r="Y17" s="90"/>
      <c r="Z17" s="90"/>
      <c r="AA17" s="90"/>
      <c r="AB17" s="90">
        <v>25</v>
      </c>
      <c r="AC17" s="90"/>
      <c r="AD17" s="90"/>
      <c r="AE17" s="90"/>
      <c r="AF17" s="128">
        <f>L17+R17+X17+AB17</f>
        <v>100</v>
      </c>
      <c r="AG17" s="129">
        <f>M17+S17+Y17+AC17</f>
        <v>25</v>
      </c>
      <c r="AH17" s="100" t="s">
        <v>60</v>
      </c>
    </row>
    <row r="18" spans="1:34" ht="30" x14ac:dyDescent="0.25">
      <c r="A18" s="100" t="s">
        <v>61</v>
      </c>
      <c r="B18" s="121" t="s">
        <v>62</v>
      </c>
      <c r="C18" s="107" t="s">
        <v>26</v>
      </c>
      <c r="D18" s="101" t="s">
        <v>58</v>
      </c>
      <c r="E18" s="104">
        <v>44799</v>
      </c>
      <c r="F18" s="104">
        <v>44838</v>
      </c>
      <c r="G18" s="100" t="s">
        <v>63</v>
      </c>
      <c r="H18" s="90"/>
      <c r="I18" s="90"/>
      <c r="J18" s="90"/>
      <c r="K18" s="90"/>
      <c r="L18" s="90"/>
      <c r="M18" s="90"/>
      <c r="N18" s="90"/>
      <c r="O18" s="90"/>
      <c r="P18" s="90"/>
      <c r="Q18" s="90"/>
      <c r="R18" s="90"/>
      <c r="S18" s="90"/>
      <c r="T18" s="90"/>
      <c r="U18" s="90"/>
      <c r="V18" s="90"/>
      <c r="W18" s="90"/>
      <c r="X18" s="90">
        <v>50</v>
      </c>
      <c r="Y18" s="90"/>
      <c r="Z18" s="90">
        <v>50</v>
      </c>
      <c r="AA18" s="90"/>
      <c r="AB18" s="90"/>
      <c r="AC18" s="90"/>
      <c r="AD18" s="90"/>
      <c r="AE18" s="90"/>
      <c r="AF18" s="128">
        <f t="shared" si="2"/>
        <v>100</v>
      </c>
      <c r="AG18" s="129"/>
      <c r="AH18" s="101"/>
    </row>
    <row r="19" spans="1:34" ht="45" x14ac:dyDescent="0.25">
      <c r="A19" s="100" t="s">
        <v>41</v>
      </c>
      <c r="B19" s="121" t="s">
        <v>64</v>
      </c>
      <c r="C19" s="107" t="s">
        <v>26</v>
      </c>
      <c r="D19" s="101" t="s">
        <v>65</v>
      </c>
      <c r="E19" s="104">
        <v>44635</v>
      </c>
      <c r="F19" s="104">
        <v>44926</v>
      </c>
      <c r="G19" s="100" t="s">
        <v>66</v>
      </c>
      <c r="H19" s="90"/>
      <c r="I19" s="90"/>
      <c r="J19" s="90"/>
      <c r="K19" s="90"/>
      <c r="L19" s="90"/>
      <c r="M19" s="90"/>
      <c r="N19" s="90"/>
      <c r="O19" s="90"/>
      <c r="P19" s="90"/>
      <c r="Q19" s="90"/>
      <c r="R19" s="90">
        <v>50</v>
      </c>
      <c r="S19" s="90"/>
      <c r="T19" s="90"/>
      <c r="U19" s="90"/>
      <c r="V19" s="90"/>
      <c r="W19" s="90"/>
      <c r="X19" s="90"/>
      <c r="Y19" s="90"/>
      <c r="Z19" s="90"/>
      <c r="AA19" s="90"/>
      <c r="AB19" s="90"/>
      <c r="AC19" s="90"/>
      <c r="AD19" s="90">
        <v>50</v>
      </c>
      <c r="AE19" s="90"/>
      <c r="AF19" s="128">
        <f t="shared" si="2"/>
        <v>100</v>
      </c>
      <c r="AG19" s="129"/>
      <c r="AH19" s="101"/>
    </row>
    <row r="20" spans="1:34" ht="60" x14ac:dyDescent="0.25">
      <c r="A20" s="100" t="s">
        <v>41</v>
      </c>
      <c r="B20" s="121" t="s">
        <v>67</v>
      </c>
      <c r="C20" s="107" t="s">
        <v>26</v>
      </c>
      <c r="D20" s="101" t="s">
        <v>65</v>
      </c>
      <c r="E20" s="104">
        <v>44607</v>
      </c>
      <c r="F20" s="104">
        <v>44926</v>
      </c>
      <c r="G20" s="100" t="s">
        <v>68</v>
      </c>
      <c r="H20" s="90"/>
      <c r="I20" s="90"/>
      <c r="J20" s="109">
        <v>9.09</v>
      </c>
      <c r="K20" s="109">
        <v>9.1</v>
      </c>
      <c r="L20" s="109">
        <v>9.09</v>
      </c>
      <c r="M20" s="109">
        <v>9.1</v>
      </c>
      <c r="N20" s="109">
        <v>9.1</v>
      </c>
      <c r="O20" s="109">
        <v>9.1</v>
      </c>
      <c r="P20" s="109">
        <v>9.09</v>
      </c>
      <c r="Q20" s="109">
        <v>9.09</v>
      </c>
      <c r="R20" s="109">
        <v>9.09</v>
      </c>
      <c r="S20" s="109"/>
      <c r="T20" s="109">
        <v>9.09</v>
      </c>
      <c r="U20" s="109"/>
      <c r="V20" s="109">
        <v>9.09</v>
      </c>
      <c r="W20" s="109"/>
      <c r="X20" s="109">
        <v>9.09</v>
      </c>
      <c r="Y20" s="109"/>
      <c r="Z20" s="109">
        <v>9.09</v>
      </c>
      <c r="AA20" s="109"/>
      <c r="AB20" s="109">
        <v>9.09</v>
      </c>
      <c r="AC20" s="109"/>
      <c r="AD20" s="109">
        <v>9.09</v>
      </c>
      <c r="AE20" s="90"/>
      <c r="AF20" s="128">
        <f>J20+L20+N20+P20+R20+T20+V20+X20+Z20+AB20+AD20</f>
        <v>100.00000000000003</v>
      </c>
      <c r="AG20" s="130">
        <f>K20+M20+O20+Q20</f>
        <v>36.39</v>
      </c>
      <c r="AH20" s="101"/>
    </row>
    <row r="21" spans="1:34" ht="45" x14ac:dyDescent="0.25">
      <c r="A21" s="100" t="s">
        <v>41</v>
      </c>
      <c r="B21" s="121" t="s">
        <v>69</v>
      </c>
      <c r="C21" s="107" t="s">
        <v>26</v>
      </c>
      <c r="D21" s="101" t="s">
        <v>65</v>
      </c>
      <c r="E21" s="104">
        <v>44607</v>
      </c>
      <c r="F21" s="104">
        <v>44926</v>
      </c>
      <c r="G21" s="100" t="s">
        <v>70</v>
      </c>
      <c r="H21" s="90"/>
      <c r="I21" s="90"/>
      <c r="J21" s="109">
        <v>9.09</v>
      </c>
      <c r="K21" s="109">
        <v>9.1</v>
      </c>
      <c r="L21" s="109">
        <v>9.09</v>
      </c>
      <c r="M21" s="109">
        <v>9.1</v>
      </c>
      <c r="N21" s="109">
        <v>9.09</v>
      </c>
      <c r="O21" s="109">
        <v>9.1</v>
      </c>
      <c r="P21" s="109">
        <v>9.09</v>
      </c>
      <c r="Q21" s="109">
        <v>9.09</v>
      </c>
      <c r="R21" s="109">
        <v>9.09</v>
      </c>
      <c r="S21" s="109"/>
      <c r="T21" s="109">
        <v>9.09</v>
      </c>
      <c r="U21" s="109"/>
      <c r="V21" s="109">
        <v>9.09</v>
      </c>
      <c r="W21" s="109"/>
      <c r="X21" s="109">
        <v>9.09</v>
      </c>
      <c r="Y21" s="109"/>
      <c r="Z21" s="109">
        <v>9.09</v>
      </c>
      <c r="AA21" s="109"/>
      <c r="AB21" s="109">
        <v>9.09</v>
      </c>
      <c r="AC21" s="109"/>
      <c r="AD21" s="109">
        <v>9.09</v>
      </c>
      <c r="AE21" s="90"/>
      <c r="AF21" s="128">
        <f>J21+L21+N21+P21+R21+T21+V21+X21+Z21+AB21+AD21</f>
        <v>99.990000000000023</v>
      </c>
      <c r="AG21" s="130">
        <f>K21+M21+O21+Q21</f>
        <v>36.39</v>
      </c>
      <c r="AH21" s="101"/>
    </row>
    <row r="22" spans="1:34" ht="123.75" customHeight="1" x14ac:dyDescent="0.25">
      <c r="A22" s="100" t="s">
        <v>41</v>
      </c>
      <c r="B22" s="121" t="s">
        <v>71</v>
      </c>
      <c r="C22" s="107" t="s">
        <v>26</v>
      </c>
      <c r="D22" s="101" t="s">
        <v>65</v>
      </c>
      <c r="E22" s="104">
        <v>44607</v>
      </c>
      <c r="F22" s="104">
        <v>44926</v>
      </c>
      <c r="G22" s="100" t="s">
        <v>72</v>
      </c>
      <c r="H22" s="90"/>
      <c r="I22" s="90"/>
      <c r="J22" s="109">
        <v>9.09</v>
      </c>
      <c r="K22" s="109">
        <v>9.1</v>
      </c>
      <c r="L22" s="109">
        <v>9.09</v>
      </c>
      <c r="M22" s="109">
        <v>9.1</v>
      </c>
      <c r="N22" s="109">
        <v>9.09</v>
      </c>
      <c r="O22" s="109">
        <v>9.1</v>
      </c>
      <c r="P22" s="109">
        <v>9.09</v>
      </c>
      <c r="Q22" s="109">
        <v>9.09</v>
      </c>
      <c r="R22" s="109">
        <v>9.09</v>
      </c>
      <c r="S22" s="109"/>
      <c r="T22" s="109">
        <v>9.09</v>
      </c>
      <c r="U22" s="109"/>
      <c r="V22" s="109">
        <v>9.09</v>
      </c>
      <c r="W22" s="109"/>
      <c r="X22" s="109">
        <v>9.09</v>
      </c>
      <c r="Y22" s="109"/>
      <c r="Z22" s="109">
        <v>9.09</v>
      </c>
      <c r="AA22" s="109"/>
      <c r="AB22" s="109">
        <v>9.09</v>
      </c>
      <c r="AC22" s="109"/>
      <c r="AD22" s="109">
        <v>9.09</v>
      </c>
      <c r="AE22" s="90"/>
      <c r="AF22" s="128">
        <f>AF21</f>
        <v>99.990000000000023</v>
      </c>
      <c r="AG22" s="130">
        <f>K22+M22+O22+Q22</f>
        <v>36.39</v>
      </c>
      <c r="AH22" s="101"/>
    </row>
    <row r="23" spans="1:34" ht="45" x14ac:dyDescent="0.25">
      <c r="A23" s="100" t="s">
        <v>41</v>
      </c>
      <c r="B23" s="121" t="s">
        <v>73</v>
      </c>
      <c r="C23" s="107" t="s">
        <v>26</v>
      </c>
      <c r="D23" s="101" t="s">
        <v>65</v>
      </c>
      <c r="E23" s="104">
        <v>44607</v>
      </c>
      <c r="F23" s="104">
        <v>44926</v>
      </c>
      <c r="G23" s="100" t="s">
        <v>74</v>
      </c>
      <c r="H23" s="90"/>
      <c r="I23" s="90"/>
      <c r="J23" s="90"/>
      <c r="K23" s="90"/>
      <c r="L23" s="90"/>
      <c r="M23" s="90"/>
      <c r="N23" s="90"/>
      <c r="O23" s="90"/>
      <c r="P23" s="90"/>
      <c r="Q23" s="90"/>
      <c r="R23" s="90">
        <v>50</v>
      </c>
      <c r="S23" s="90"/>
      <c r="T23" s="90"/>
      <c r="U23" s="90"/>
      <c r="V23" s="90"/>
      <c r="W23" s="90"/>
      <c r="X23" s="90"/>
      <c r="Y23" s="90"/>
      <c r="Z23" s="90"/>
      <c r="AA23" s="90"/>
      <c r="AB23" s="90"/>
      <c r="AC23" s="90"/>
      <c r="AD23" s="90">
        <v>50</v>
      </c>
      <c r="AE23" s="90"/>
      <c r="AF23" s="128">
        <f t="shared" si="2"/>
        <v>100</v>
      </c>
      <c r="AG23" s="129"/>
      <c r="AH23" s="101"/>
    </row>
    <row r="24" spans="1:34" ht="60" x14ac:dyDescent="0.25">
      <c r="A24" s="100" t="s">
        <v>75</v>
      </c>
      <c r="B24" s="121" t="s">
        <v>76</v>
      </c>
      <c r="C24" s="100" t="s">
        <v>77</v>
      </c>
      <c r="D24" s="101" t="s">
        <v>65</v>
      </c>
      <c r="E24" s="104">
        <v>44652</v>
      </c>
      <c r="F24" s="104">
        <v>44926</v>
      </c>
      <c r="G24" s="100" t="s">
        <v>78</v>
      </c>
      <c r="H24" s="90"/>
      <c r="I24" s="90"/>
      <c r="J24" s="90"/>
      <c r="K24" s="90"/>
      <c r="L24" s="90"/>
      <c r="M24" s="90"/>
      <c r="N24" s="90">
        <v>25</v>
      </c>
      <c r="O24" s="90">
        <v>25</v>
      </c>
      <c r="P24" s="90"/>
      <c r="Q24" s="90"/>
      <c r="R24" s="90"/>
      <c r="S24" s="90"/>
      <c r="T24" s="90"/>
      <c r="U24" s="90"/>
      <c r="V24" s="90">
        <v>50</v>
      </c>
      <c r="W24" s="90"/>
      <c r="X24" s="90"/>
      <c r="Y24" s="90"/>
      <c r="Z24" s="90"/>
      <c r="AA24" s="90"/>
      <c r="AB24" s="90"/>
      <c r="AC24" s="90"/>
      <c r="AD24" s="90">
        <v>25</v>
      </c>
      <c r="AE24" s="90"/>
      <c r="AF24" s="128">
        <f>N24+V24+AD24</f>
        <v>100</v>
      </c>
      <c r="AG24" s="129">
        <f>O24</f>
        <v>25</v>
      </c>
      <c r="AH24" s="101"/>
    </row>
    <row r="25" spans="1:34" x14ac:dyDescent="0.25">
      <c r="G25" s="112"/>
    </row>
    <row r="26" spans="1:34" x14ac:dyDescent="0.25">
      <c r="G26" s="112"/>
    </row>
    <row r="27" spans="1:34" x14ac:dyDescent="0.25">
      <c r="G27" s="112"/>
    </row>
    <row r="28" spans="1:34" x14ac:dyDescent="0.25">
      <c r="G28" s="112"/>
    </row>
    <row r="29" spans="1:34" x14ac:dyDescent="0.25">
      <c r="G29" s="112"/>
    </row>
    <row r="30" spans="1:34" x14ac:dyDescent="0.25">
      <c r="G30" s="112"/>
    </row>
    <row r="31" spans="1:34" x14ac:dyDescent="0.25">
      <c r="G31" s="112"/>
    </row>
    <row r="32" spans="1:34" x14ac:dyDescent="0.25">
      <c r="G32" s="112"/>
    </row>
    <row r="33" spans="7:7" x14ac:dyDescent="0.25">
      <c r="G33" s="112"/>
    </row>
    <row r="34" spans="7:7" x14ac:dyDescent="0.25">
      <c r="G34" s="112"/>
    </row>
    <row r="35" spans="7:7" x14ac:dyDescent="0.25">
      <c r="G35" s="112"/>
    </row>
    <row r="36" spans="7:7" x14ac:dyDescent="0.25">
      <c r="G36" s="112"/>
    </row>
    <row r="37" spans="7:7" x14ac:dyDescent="0.25">
      <c r="G37" s="112"/>
    </row>
    <row r="38" spans="7:7" x14ac:dyDescent="0.25">
      <c r="G38" s="112"/>
    </row>
    <row r="39" spans="7:7" x14ac:dyDescent="0.25">
      <c r="G39" s="112"/>
    </row>
    <row r="40" spans="7:7" x14ac:dyDescent="0.25">
      <c r="G40" s="112"/>
    </row>
    <row r="41" spans="7:7" x14ac:dyDescent="0.25">
      <c r="G41" s="112"/>
    </row>
    <row r="42" spans="7:7" x14ac:dyDescent="0.25">
      <c r="G42" s="112"/>
    </row>
    <row r="43" spans="7:7" ht="22.5" customHeight="1" x14ac:dyDescent="0.25">
      <c r="G43" s="112"/>
    </row>
    <row r="44" spans="7:7" x14ac:dyDescent="0.25">
      <c r="G44" s="112"/>
    </row>
    <row r="45" spans="7:7" x14ac:dyDescent="0.25">
      <c r="G45" s="112"/>
    </row>
    <row r="46" spans="7:7" x14ac:dyDescent="0.25">
      <c r="G46" s="112"/>
    </row>
    <row r="47" spans="7:7" x14ac:dyDescent="0.25">
      <c r="G47" s="112"/>
    </row>
    <row r="48" spans="7:7" x14ac:dyDescent="0.25">
      <c r="G48" s="112"/>
    </row>
  </sheetData>
  <autoFilter ref="A2:G3" xr:uid="{00000000-0009-0000-0000-000000000000}"/>
  <mergeCells count="22">
    <mergeCell ref="T2:U2"/>
    <mergeCell ref="C2:C3"/>
    <mergeCell ref="D2:D3"/>
    <mergeCell ref="N2:O2"/>
    <mergeCell ref="P2:Q2"/>
    <mergeCell ref="R2:S2"/>
    <mergeCell ref="B2:B3"/>
    <mergeCell ref="AD2:AE2"/>
    <mergeCell ref="Z2:AA2"/>
    <mergeCell ref="A1:AH1"/>
    <mergeCell ref="V2:W2"/>
    <mergeCell ref="X2:Y2"/>
    <mergeCell ref="E2:E3"/>
    <mergeCell ref="H2:I2"/>
    <mergeCell ref="J2:K2"/>
    <mergeCell ref="L2:M2"/>
    <mergeCell ref="F2:F3"/>
    <mergeCell ref="G2:G3"/>
    <mergeCell ref="AB2:AC2"/>
    <mergeCell ref="AF2:AG2"/>
    <mergeCell ref="AH2:AH3"/>
    <mergeCell ref="A2:A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2"/>
  <sheetViews>
    <sheetView topLeftCell="C7" zoomScaleNormal="100" workbookViewId="0">
      <selection activeCell="D7" sqref="D7"/>
    </sheetView>
  </sheetViews>
  <sheetFormatPr baseColWidth="10" defaultColWidth="11.42578125" defaultRowHeight="15" x14ac:dyDescent="0.25"/>
  <cols>
    <col min="1" max="1" width="4.28515625" style="86" customWidth="1"/>
    <col min="2" max="2" width="19.42578125" style="86" customWidth="1"/>
    <col min="3" max="3" width="4.85546875" style="86" customWidth="1"/>
    <col min="4" max="4" width="93" style="97" customWidth="1"/>
    <col min="5" max="5" width="57.85546875" style="97" customWidth="1"/>
    <col min="6" max="6" width="15.140625" style="98" bestFit="1" customWidth="1"/>
    <col min="7" max="7" width="19" style="98" customWidth="1"/>
    <col min="8" max="8" width="12.85546875" style="84" customWidth="1"/>
    <col min="9" max="10" width="12.85546875" style="86" customWidth="1"/>
    <col min="11" max="11" width="17" style="86" customWidth="1"/>
    <col min="12" max="12" width="11.42578125" style="86" customWidth="1"/>
    <col min="13" max="13" width="16.7109375" style="84" customWidth="1"/>
    <col min="14" max="14" width="6.42578125" style="86" customWidth="1"/>
    <col min="15" max="15" width="4.28515625" style="86" customWidth="1"/>
    <col min="16" max="16" width="6.7109375" style="86" bestFit="1" customWidth="1"/>
    <col min="17" max="17" width="2.42578125" style="86" bestFit="1" customWidth="1"/>
    <col min="18" max="18" width="6.7109375" style="86" bestFit="1" customWidth="1"/>
    <col min="19" max="31" width="2.42578125" style="86" bestFit="1" customWidth="1"/>
    <col min="32" max="32" width="5.7109375" style="86" bestFit="1" customWidth="1"/>
    <col min="33" max="33" width="2.42578125" style="86" bestFit="1" customWidth="1"/>
    <col min="34" max="34" width="5.7109375" style="86" bestFit="1" customWidth="1"/>
    <col min="35" max="35" width="2.42578125" style="86" bestFit="1" customWidth="1"/>
    <col min="36" max="36" width="4.7109375" style="86" bestFit="1" customWidth="1"/>
    <col min="37" max="37" width="2.42578125" style="86" bestFit="1" customWidth="1"/>
    <col min="38" max="38" width="6.7109375" style="86" bestFit="1" customWidth="1"/>
    <col min="39" max="39" width="2.42578125" style="86" bestFit="1" customWidth="1"/>
    <col min="40" max="16384" width="11.42578125" style="86"/>
  </cols>
  <sheetData>
    <row r="1" spans="1:39" ht="16.5" x14ac:dyDescent="0.25">
      <c r="N1" s="159" t="s">
        <v>8</v>
      </c>
      <c r="O1" s="145"/>
      <c r="P1" s="145" t="s">
        <v>9</v>
      </c>
      <c r="Q1" s="145"/>
      <c r="R1" s="145" t="s">
        <v>10</v>
      </c>
      <c r="S1" s="145"/>
      <c r="T1" s="145" t="s">
        <v>11</v>
      </c>
      <c r="U1" s="145"/>
      <c r="V1" s="145" t="s">
        <v>12</v>
      </c>
      <c r="W1" s="145"/>
      <c r="X1" s="145" t="s">
        <v>13</v>
      </c>
      <c r="Y1" s="145"/>
      <c r="Z1" s="145" t="s">
        <v>14</v>
      </c>
      <c r="AA1" s="145"/>
      <c r="AB1" s="145" t="s">
        <v>15</v>
      </c>
      <c r="AC1" s="145"/>
      <c r="AD1" s="145" t="s">
        <v>16</v>
      </c>
      <c r="AE1" s="145"/>
      <c r="AF1" s="145" t="s">
        <v>17</v>
      </c>
      <c r="AG1" s="145"/>
      <c r="AH1" s="145" t="s">
        <v>18</v>
      </c>
      <c r="AI1" s="145"/>
      <c r="AJ1" s="145" t="s">
        <v>19</v>
      </c>
      <c r="AK1" s="145"/>
      <c r="AL1" s="145" t="s">
        <v>20</v>
      </c>
      <c r="AM1" s="146"/>
    </row>
    <row r="2" spans="1:39" s="84" customFormat="1" ht="30" x14ac:dyDescent="0.25">
      <c r="A2" s="82"/>
      <c r="B2" s="151" t="s">
        <v>79</v>
      </c>
      <c r="C2" s="152"/>
      <c r="D2" s="153"/>
      <c r="E2" s="99" t="s">
        <v>80</v>
      </c>
      <c r="F2" s="99" t="s">
        <v>81</v>
      </c>
      <c r="G2" s="99" t="s">
        <v>82</v>
      </c>
      <c r="H2" s="83" t="s">
        <v>83</v>
      </c>
      <c r="I2" s="83" t="s">
        <v>84</v>
      </c>
      <c r="J2" s="83" t="s">
        <v>6</v>
      </c>
      <c r="K2" s="83" t="s">
        <v>85</v>
      </c>
      <c r="L2" s="83" t="s">
        <v>86</v>
      </c>
      <c r="M2" s="83" t="s">
        <v>87</v>
      </c>
      <c r="N2" s="91" t="s">
        <v>22</v>
      </c>
      <c r="O2" s="91" t="s">
        <v>23</v>
      </c>
      <c r="P2" s="91" t="s">
        <v>22</v>
      </c>
      <c r="Q2" s="91" t="s">
        <v>23</v>
      </c>
      <c r="R2" s="91" t="s">
        <v>22</v>
      </c>
      <c r="S2" s="91" t="s">
        <v>23</v>
      </c>
      <c r="T2" s="91" t="s">
        <v>22</v>
      </c>
      <c r="U2" s="91" t="s">
        <v>23</v>
      </c>
      <c r="V2" s="91" t="s">
        <v>22</v>
      </c>
      <c r="W2" s="91" t="s">
        <v>23</v>
      </c>
      <c r="X2" s="91" t="s">
        <v>22</v>
      </c>
      <c r="Y2" s="91" t="s">
        <v>23</v>
      </c>
      <c r="Z2" s="91" t="s">
        <v>22</v>
      </c>
      <c r="AA2" s="91" t="s">
        <v>23</v>
      </c>
      <c r="AB2" s="91" t="s">
        <v>22</v>
      </c>
      <c r="AC2" s="91" t="s">
        <v>23</v>
      </c>
      <c r="AD2" s="91" t="s">
        <v>22</v>
      </c>
      <c r="AE2" s="91" t="s">
        <v>23</v>
      </c>
      <c r="AF2" s="91" t="s">
        <v>22</v>
      </c>
      <c r="AG2" s="91" t="s">
        <v>23</v>
      </c>
      <c r="AH2" s="91" t="s">
        <v>22</v>
      </c>
      <c r="AI2" s="91" t="s">
        <v>23</v>
      </c>
      <c r="AJ2" s="91" t="s">
        <v>22</v>
      </c>
      <c r="AK2" s="91" t="s">
        <v>23</v>
      </c>
      <c r="AL2" s="91" t="s">
        <v>22</v>
      </c>
      <c r="AM2" s="91" t="s">
        <v>23</v>
      </c>
    </row>
    <row r="3" spans="1:39" ht="90" x14ac:dyDescent="0.25">
      <c r="A3" s="147">
        <v>3</v>
      </c>
      <c r="B3" s="148" t="s">
        <v>88</v>
      </c>
      <c r="C3" s="85" t="s">
        <v>89</v>
      </c>
      <c r="D3" s="100" t="s">
        <v>90</v>
      </c>
      <c r="E3" s="100" t="s">
        <v>91</v>
      </c>
      <c r="F3" s="90"/>
      <c r="G3" s="90" t="s">
        <v>92</v>
      </c>
      <c r="H3" s="42" t="s">
        <v>93</v>
      </c>
      <c r="I3" s="81">
        <v>44287</v>
      </c>
      <c r="J3" s="81">
        <v>44530</v>
      </c>
      <c r="K3" s="41" t="s">
        <v>94</v>
      </c>
      <c r="L3" s="41" t="s">
        <v>95</v>
      </c>
      <c r="M3" s="96" t="s">
        <v>96</v>
      </c>
      <c r="N3" s="92"/>
      <c r="O3" s="92"/>
      <c r="P3" s="92"/>
      <c r="Q3" s="92"/>
      <c r="R3" s="92"/>
      <c r="S3" s="92"/>
      <c r="T3" s="92"/>
      <c r="U3" s="92"/>
      <c r="V3" s="92"/>
      <c r="W3" s="92"/>
      <c r="X3" s="92"/>
      <c r="Y3" s="92"/>
      <c r="Z3" s="92"/>
      <c r="AA3" s="92"/>
      <c r="AB3" s="92"/>
      <c r="AC3" s="92"/>
      <c r="AD3" s="92"/>
      <c r="AE3" s="92"/>
      <c r="AF3" s="92"/>
      <c r="AG3" s="92"/>
      <c r="AH3" s="92"/>
      <c r="AI3" s="92"/>
      <c r="AJ3" s="92"/>
      <c r="AK3" s="92"/>
      <c r="AL3" s="92">
        <f>N3+P3+R3+T3+V3+X3+Z3+AB3+AD3+AF3+AH3+AJ3</f>
        <v>0</v>
      </c>
      <c r="AM3" s="92">
        <f>O3+Q3+S3+U3+W3+Y3+AA3+AC3+AE3+AG3+AI3+AK3</f>
        <v>0</v>
      </c>
    </row>
    <row r="4" spans="1:39" ht="123.6" customHeight="1" x14ac:dyDescent="0.25">
      <c r="A4" s="147"/>
      <c r="B4" s="149"/>
      <c r="C4" s="87"/>
      <c r="D4" s="100" t="s">
        <v>97</v>
      </c>
      <c r="E4" s="100" t="s">
        <v>98</v>
      </c>
      <c r="F4" s="90"/>
      <c r="G4" s="90" t="s">
        <v>99</v>
      </c>
      <c r="H4" s="42" t="s">
        <v>93</v>
      </c>
      <c r="I4" s="81">
        <v>44075</v>
      </c>
      <c r="J4" s="81">
        <v>44285</v>
      </c>
      <c r="K4" s="41" t="s">
        <v>100</v>
      </c>
      <c r="L4" s="41" t="s">
        <v>95</v>
      </c>
      <c r="M4" s="96" t="s">
        <v>96</v>
      </c>
      <c r="N4" s="92"/>
      <c r="O4" s="92"/>
      <c r="P4" s="92"/>
      <c r="Q4" s="92"/>
      <c r="R4" s="92"/>
      <c r="S4" s="92"/>
      <c r="T4" s="92"/>
      <c r="U4" s="92"/>
      <c r="V4" s="92"/>
      <c r="W4" s="92"/>
      <c r="X4" s="92"/>
      <c r="Y4" s="92"/>
      <c r="Z4" s="92"/>
      <c r="AA4" s="92"/>
      <c r="AB4" s="92"/>
      <c r="AC4" s="92"/>
      <c r="AD4" s="92"/>
      <c r="AE4" s="92"/>
      <c r="AF4" s="92"/>
      <c r="AG4" s="92"/>
      <c r="AH4" s="92"/>
      <c r="AI4" s="92"/>
      <c r="AJ4" s="92"/>
      <c r="AK4" s="92"/>
      <c r="AL4" s="92">
        <f t="shared" ref="AL4:AL42" si="0">N4+P4+R4+T4+V4+X4+Z4+AB4+AD4+AF4+AH4+AJ4</f>
        <v>0</v>
      </c>
      <c r="AM4" s="92">
        <f t="shared" ref="AM4:AM42" si="1">O4+Q4+S4+U4+W4+Y4+AA4+AC4+AE4+AG4+AI4+AK4</f>
        <v>0</v>
      </c>
    </row>
    <row r="5" spans="1:39" ht="91.35" customHeight="1" x14ac:dyDescent="0.25">
      <c r="A5" s="147"/>
      <c r="B5" s="149"/>
      <c r="C5" s="87"/>
      <c r="D5" s="100" t="s">
        <v>101</v>
      </c>
      <c r="E5" s="100" t="s">
        <v>102</v>
      </c>
      <c r="F5" s="90"/>
      <c r="G5" s="90" t="s">
        <v>103</v>
      </c>
      <c r="H5" s="42" t="s">
        <v>93</v>
      </c>
      <c r="I5" s="81">
        <v>44200</v>
      </c>
      <c r="J5" s="81">
        <v>44561</v>
      </c>
      <c r="K5" s="41" t="s">
        <v>100</v>
      </c>
      <c r="L5" s="41"/>
      <c r="M5" s="96" t="s">
        <v>96</v>
      </c>
      <c r="N5" s="92">
        <v>8.33</v>
      </c>
      <c r="O5" s="92"/>
      <c r="P5" s="92">
        <v>8.33</v>
      </c>
      <c r="Q5" s="92"/>
      <c r="R5" s="92">
        <v>8.33</v>
      </c>
      <c r="S5" s="92"/>
      <c r="T5" s="92">
        <v>8.33</v>
      </c>
      <c r="U5" s="92"/>
      <c r="V5" s="92">
        <v>8.33</v>
      </c>
      <c r="W5" s="92"/>
      <c r="X5" s="92">
        <v>8.33</v>
      </c>
      <c r="Y5" s="92"/>
      <c r="Z5" s="92">
        <v>8.33</v>
      </c>
      <c r="AA5" s="92"/>
      <c r="AB5" s="92">
        <v>8.33</v>
      </c>
      <c r="AC5" s="92"/>
      <c r="AD5" s="92">
        <v>8.33</v>
      </c>
      <c r="AE5" s="92"/>
      <c r="AF5" s="92">
        <v>8.33</v>
      </c>
      <c r="AG5" s="92"/>
      <c r="AH5" s="92">
        <v>8.33</v>
      </c>
      <c r="AI5" s="92"/>
      <c r="AJ5" s="92">
        <v>8.3699999999999992</v>
      </c>
      <c r="AK5" s="92"/>
      <c r="AL5" s="92">
        <f t="shared" si="0"/>
        <v>100</v>
      </c>
      <c r="AM5" s="92">
        <f t="shared" si="1"/>
        <v>0</v>
      </c>
    </row>
    <row r="6" spans="1:39" ht="72.599999999999994" customHeight="1" x14ac:dyDescent="0.25">
      <c r="A6" s="147"/>
      <c r="B6" s="149"/>
      <c r="C6" s="87"/>
      <c r="D6" s="100" t="s">
        <v>104</v>
      </c>
      <c r="E6" s="100" t="s">
        <v>105</v>
      </c>
      <c r="F6" s="90"/>
      <c r="G6" s="90" t="s">
        <v>103</v>
      </c>
      <c r="H6" s="42" t="s">
        <v>93</v>
      </c>
      <c r="I6" s="81">
        <v>44197</v>
      </c>
      <c r="J6" s="81">
        <v>44561</v>
      </c>
      <c r="K6" s="41" t="s">
        <v>100</v>
      </c>
      <c r="L6" s="41"/>
      <c r="M6" s="96" t="s">
        <v>96</v>
      </c>
      <c r="N6" s="92">
        <v>8.33</v>
      </c>
      <c r="O6" s="92"/>
      <c r="P6" s="92">
        <v>8.33</v>
      </c>
      <c r="Q6" s="92"/>
      <c r="R6" s="92">
        <v>8.33</v>
      </c>
      <c r="S6" s="92"/>
      <c r="T6" s="92">
        <v>8.33</v>
      </c>
      <c r="U6" s="92"/>
      <c r="V6" s="92">
        <v>8.33</v>
      </c>
      <c r="W6" s="92"/>
      <c r="X6" s="92">
        <v>8.33</v>
      </c>
      <c r="Y6" s="92"/>
      <c r="Z6" s="92">
        <v>8.33</v>
      </c>
      <c r="AA6" s="92"/>
      <c r="AB6" s="92">
        <v>8.33</v>
      </c>
      <c r="AC6" s="92"/>
      <c r="AD6" s="92">
        <v>8.33</v>
      </c>
      <c r="AE6" s="92"/>
      <c r="AF6" s="92">
        <v>8.33</v>
      </c>
      <c r="AG6" s="92"/>
      <c r="AH6" s="92">
        <v>8.33</v>
      </c>
      <c r="AI6" s="92"/>
      <c r="AJ6" s="92">
        <v>8.3699999999999992</v>
      </c>
      <c r="AK6" s="92"/>
      <c r="AL6" s="92">
        <f t="shared" si="0"/>
        <v>100</v>
      </c>
      <c r="AM6" s="92">
        <f t="shared" si="1"/>
        <v>0</v>
      </c>
    </row>
    <row r="7" spans="1:39" ht="174" customHeight="1" x14ac:dyDescent="0.25">
      <c r="A7" s="147"/>
      <c r="B7" s="149"/>
      <c r="C7" s="103" t="s">
        <v>106</v>
      </c>
      <c r="D7" s="100" t="s">
        <v>107</v>
      </c>
      <c r="E7" s="100" t="s">
        <v>108</v>
      </c>
      <c r="F7" s="90"/>
      <c r="G7" s="90" t="s">
        <v>109</v>
      </c>
      <c r="H7" s="82" t="s">
        <v>110</v>
      </c>
      <c r="I7" s="81">
        <v>44197</v>
      </c>
      <c r="J7" s="81">
        <v>44561</v>
      </c>
      <c r="K7" s="41" t="s">
        <v>111</v>
      </c>
      <c r="L7" s="87"/>
      <c r="M7" s="95" t="s">
        <v>112</v>
      </c>
      <c r="N7" s="92"/>
      <c r="O7" s="92"/>
      <c r="P7" s="92"/>
      <c r="Q7" s="92"/>
      <c r="R7" s="92"/>
      <c r="S7" s="92"/>
      <c r="T7" s="92"/>
      <c r="U7" s="92"/>
      <c r="V7" s="92"/>
      <c r="W7" s="92"/>
      <c r="X7" s="92"/>
      <c r="Y7" s="92"/>
      <c r="Z7" s="92"/>
      <c r="AA7" s="92"/>
      <c r="AB7" s="92"/>
      <c r="AC7" s="92"/>
      <c r="AD7" s="92"/>
      <c r="AE7" s="92"/>
      <c r="AF7" s="92"/>
      <c r="AG7" s="92"/>
      <c r="AH7" s="92"/>
      <c r="AI7" s="92"/>
      <c r="AJ7" s="92"/>
      <c r="AK7" s="92"/>
      <c r="AL7" s="92">
        <f t="shared" si="0"/>
        <v>0</v>
      </c>
      <c r="AM7" s="92">
        <f t="shared" si="1"/>
        <v>0</v>
      </c>
    </row>
    <row r="8" spans="1:39" ht="45" x14ac:dyDescent="0.25">
      <c r="A8" s="147"/>
      <c r="B8" s="149"/>
      <c r="C8" s="85"/>
      <c r="D8" s="100" t="s">
        <v>113</v>
      </c>
      <c r="E8" s="100"/>
      <c r="F8" s="90"/>
      <c r="G8" s="90" t="s">
        <v>114</v>
      </c>
      <c r="H8" s="82" t="s">
        <v>110</v>
      </c>
      <c r="I8" s="81">
        <v>44197</v>
      </c>
      <c r="J8" s="81">
        <v>44561</v>
      </c>
      <c r="K8" s="41" t="s">
        <v>115</v>
      </c>
      <c r="L8" s="87"/>
      <c r="M8" s="94" t="s">
        <v>116</v>
      </c>
      <c r="N8" s="92"/>
      <c r="O8" s="92"/>
      <c r="P8" s="92"/>
      <c r="Q8" s="92"/>
      <c r="R8" s="92"/>
      <c r="S8" s="92"/>
      <c r="T8" s="92"/>
      <c r="U8" s="92"/>
      <c r="V8" s="92"/>
      <c r="W8" s="92"/>
      <c r="X8" s="92"/>
      <c r="Y8" s="92"/>
      <c r="Z8" s="92"/>
      <c r="AA8" s="92"/>
      <c r="AB8" s="92"/>
      <c r="AC8" s="92"/>
      <c r="AD8" s="92"/>
      <c r="AE8" s="92"/>
      <c r="AF8" s="92"/>
      <c r="AG8" s="92"/>
      <c r="AH8" s="92"/>
      <c r="AI8" s="92"/>
      <c r="AJ8" s="92"/>
      <c r="AK8" s="92"/>
      <c r="AL8" s="92">
        <f>N8+P8+R8+T8+V8+X8+Z8+AB8+AD8+AF8+AH8+AJ8</f>
        <v>0</v>
      </c>
      <c r="AM8" s="92">
        <f>O8+Q8+S8+U8+W8+Y8+AA8+AC8+AE8+AG8+AI8+AK8</f>
        <v>0</v>
      </c>
    </row>
    <row r="9" spans="1:39" ht="126" customHeight="1" x14ac:dyDescent="0.25">
      <c r="A9" s="147"/>
      <c r="B9" s="149"/>
      <c r="C9" s="87"/>
      <c r="D9" s="100" t="s">
        <v>117</v>
      </c>
      <c r="E9" s="100" t="s">
        <v>118</v>
      </c>
      <c r="F9" s="90"/>
      <c r="G9" s="90" t="s">
        <v>109</v>
      </c>
      <c r="H9" s="42" t="s">
        <v>119</v>
      </c>
      <c r="I9" s="81">
        <v>44075</v>
      </c>
      <c r="J9" s="81">
        <v>44561</v>
      </c>
      <c r="K9" s="41" t="s">
        <v>115</v>
      </c>
      <c r="L9" s="87"/>
      <c r="M9" s="94" t="s">
        <v>116</v>
      </c>
      <c r="N9" s="92" t="e">
        <f>#REF!</f>
        <v>#REF!</v>
      </c>
      <c r="O9" s="92" t="e">
        <f>#REF!</f>
        <v>#REF!</v>
      </c>
      <c r="P9" s="92" t="e">
        <f>#REF!</f>
        <v>#REF!</v>
      </c>
      <c r="Q9" s="92" t="e">
        <f>#REF!</f>
        <v>#REF!</v>
      </c>
      <c r="R9" s="92" t="e">
        <f>#REF!</f>
        <v>#REF!</v>
      </c>
      <c r="S9" s="92" t="e">
        <f>#REF!</f>
        <v>#REF!</v>
      </c>
      <c r="T9" s="92" t="e">
        <f>#REF!</f>
        <v>#REF!</v>
      </c>
      <c r="U9" s="92" t="e">
        <f>#REF!</f>
        <v>#REF!</v>
      </c>
      <c r="V9" s="92" t="e">
        <f>#REF!</f>
        <v>#REF!</v>
      </c>
      <c r="W9" s="92" t="e">
        <f>#REF!</f>
        <v>#REF!</v>
      </c>
      <c r="X9" s="92" t="e">
        <f>#REF!</f>
        <v>#REF!</v>
      </c>
      <c r="Y9" s="92" t="e">
        <f>#REF!</f>
        <v>#REF!</v>
      </c>
      <c r="Z9" s="92" t="e">
        <f>#REF!</f>
        <v>#REF!</v>
      </c>
      <c r="AA9" s="92" t="e">
        <f>#REF!</f>
        <v>#REF!</v>
      </c>
      <c r="AB9" s="92" t="e">
        <f>#REF!</f>
        <v>#REF!</v>
      </c>
      <c r="AC9" s="92" t="e">
        <f>#REF!</f>
        <v>#REF!</v>
      </c>
      <c r="AD9" s="92" t="e">
        <f>#REF!</f>
        <v>#REF!</v>
      </c>
      <c r="AE9" s="92" t="e">
        <f>#REF!</f>
        <v>#REF!</v>
      </c>
      <c r="AF9" s="92" t="e">
        <f>#REF!</f>
        <v>#REF!</v>
      </c>
      <c r="AG9" s="92" t="e">
        <f>#REF!</f>
        <v>#REF!</v>
      </c>
      <c r="AH9" s="92" t="e">
        <f>#REF!</f>
        <v>#REF!</v>
      </c>
      <c r="AI9" s="92" t="e">
        <f>#REF!</f>
        <v>#REF!</v>
      </c>
      <c r="AJ9" s="92" t="e">
        <f>#REF!</f>
        <v>#REF!</v>
      </c>
      <c r="AK9" s="92" t="e">
        <f>#REF!</f>
        <v>#REF!</v>
      </c>
      <c r="AL9" s="92" t="e">
        <f t="shared" si="0"/>
        <v>#REF!</v>
      </c>
      <c r="AM9" s="92" t="e">
        <f t="shared" si="1"/>
        <v>#REF!</v>
      </c>
    </row>
    <row r="10" spans="1:39" ht="143.44999999999999" customHeight="1" x14ac:dyDescent="0.25">
      <c r="A10" s="147"/>
      <c r="B10" s="149"/>
      <c r="C10" s="85" t="s">
        <v>120</v>
      </c>
      <c r="D10" s="100" t="s">
        <v>121</v>
      </c>
      <c r="E10" s="100" t="s">
        <v>122</v>
      </c>
      <c r="F10" s="90" t="s">
        <v>123</v>
      </c>
      <c r="G10" s="90" t="s">
        <v>109</v>
      </c>
      <c r="H10" s="42" t="s">
        <v>110</v>
      </c>
      <c r="I10" s="81">
        <v>44197</v>
      </c>
      <c r="J10" s="81">
        <v>44561</v>
      </c>
      <c r="K10" s="41" t="s">
        <v>115</v>
      </c>
      <c r="L10" s="87"/>
      <c r="M10" s="94" t="s">
        <v>116</v>
      </c>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f t="shared" si="0"/>
        <v>0</v>
      </c>
      <c r="AM10" s="92">
        <f t="shared" si="1"/>
        <v>0</v>
      </c>
    </row>
    <row r="11" spans="1:39" ht="80.099999999999994" customHeight="1" x14ac:dyDescent="0.25">
      <c r="A11" s="147"/>
      <c r="B11" s="149"/>
      <c r="C11" s="85"/>
      <c r="D11" s="100" t="s">
        <v>124</v>
      </c>
      <c r="E11" s="100" t="s">
        <v>125</v>
      </c>
      <c r="F11" s="90"/>
      <c r="G11" s="90" t="s">
        <v>126</v>
      </c>
      <c r="H11" s="82" t="s">
        <v>110</v>
      </c>
      <c r="I11" s="81">
        <v>44197</v>
      </c>
      <c r="J11" s="81">
        <v>44561</v>
      </c>
      <c r="K11" s="41" t="s">
        <v>115</v>
      </c>
      <c r="L11" s="87"/>
      <c r="M11" s="94" t="s">
        <v>116</v>
      </c>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f t="shared" si="0"/>
        <v>0</v>
      </c>
      <c r="AM11" s="92">
        <f t="shared" si="1"/>
        <v>0</v>
      </c>
    </row>
    <row r="12" spans="1:39" ht="45" x14ac:dyDescent="0.25">
      <c r="A12" s="147"/>
      <c r="B12" s="149"/>
      <c r="C12" s="85"/>
      <c r="D12" s="100" t="s">
        <v>127</v>
      </c>
      <c r="E12" s="100" t="s">
        <v>128</v>
      </c>
      <c r="F12" s="90"/>
      <c r="G12" s="90" t="s">
        <v>114</v>
      </c>
      <c r="H12" s="82" t="s">
        <v>110</v>
      </c>
      <c r="I12" s="81">
        <v>44197</v>
      </c>
      <c r="J12" s="81">
        <v>44561</v>
      </c>
      <c r="K12" s="41" t="s">
        <v>115</v>
      </c>
      <c r="L12" s="87"/>
      <c r="M12" s="94" t="s">
        <v>116</v>
      </c>
      <c r="N12" s="92" t="e">
        <f>#REF!</f>
        <v>#REF!</v>
      </c>
      <c r="O12" s="92" t="e">
        <f>#REF!</f>
        <v>#REF!</v>
      </c>
      <c r="P12" s="92" t="e">
        <f>#REF!</f>
        <v>#REF!</v>
      </c>
      <c r="Q12" s="92" t="e">
        <f>#REF!</f>
        <v>#REF!</v>
      </c>
      <c r="R12" s="92" t="e">
        <f>#REF!</f>
        <v>#REF!</v>
      </c>
      <c r="S12" s="92" t="e">
        <f>#REF!</f>
        <v>#REF!</v>
      </c>
      <c r="T12" s="92" t="e">
        <f>#REF!</f>
        <v>#REF!</v>
      </c>
      <c r="U12" s="92" t="e">
        <f>#REF!</f>
        <v>#REF!</v>
      </c>
      <c r="V12" s="92" t="e">
        <f>#REF!</f>
        <v>#REF!</v>
      </c>
      <c r="W12" s="92" t="e">
        <f>#REF!</f>
        <v>#REF!</v>
      </c>
      <c r="X12" s="92" t="e">
        <f>#REF!</f>
        <v>#REF!</v>
      </c>
      <c r="Y12" s="92" t="e">
        <f>#REF!</f>
        <v>#REF!</v>
      </c>
      <c r="Z12" s="92" t="e">
        <f>#REF!</f>
        <v>#REF!</v>
      </c>
      <c r="AA12" s="92" t="e">
        <f>#REF!</f>
        <v>#REF!</v>
      </c>
      <c r="AB12" s="92" t="e">
        <f>#REF!</f>
        <v>#REF!</v>
      </c>
      <c r="AC12" s="92" t="e">
        <f>#REF!</f>
        <v>#REF!</v>
      </c>
      <c r="AD12" s="92" t="e">
        <f>#REF!</f>
        <v>#REF!</v>
      </c>
      <c r="AE12" s="92" t="e">
        <f>#REF!</f>
        <v>#REF!</v>
      </c>
      <c r="AF12" s="92" t="e">
        <f>#REF!</f>
        <v>#REF!</v>
      </c>
      <c r="AG12" s="92" t="e">
        <f>#REF!</f>
        <v>#REF!</v>
      </c>
      <c r="AH12" s="92" t="e">
        <f>#REF!</f>
        <v>#REF!</v>
      </c>
      <c r="AI12" s="92" t="e">
        <f>#REF!</f>
        <v>#REF!</v>
      </c>
      <c r="AJ12" s="92" t="e">
        <f>#REF!</f>
        <v>#REF!</v>
      </c>
      <c r="AK12" s="92" t="e">
        <f>#REF!</f>
        <v>#REF!</v>
      </c>
      <c r="AL12" s="92" t="e">
        <f t="shared" si="0"/>
        <v>#REF!</v>
      </c>
      <c r="AM12" s="92" t="e">
        <f t="shared" si="1"/>
        <v>#REF!</v>
      </c>
    </row>
    <row r="13" spans="1:39" ht="59.45" customHeight="1" x14ac:dyDescent="0.25">
      <c r="A13" s="147"/>
      <c r="B13" s="149"/>
      <c r="C13" s="85"/>
      <c r="D13" s="100" t="s">
        <v>129</v>
      </c>
      <c r="E13" s="100" t="s">
        <v>129</v>
      </c>
      <c r="F13" s="90"/>
      <c r="G13" s="90" t="s">
        <v>114</v>
      </c>
      <c r="H13" s="82" t="s">
        <v>110</v>
      </c>
      <c r="I13" s="81">
        <v>44197</v>
      </c>
      <c r="J13" s="81">
        <v>44561</v>
      </c>
      <c r="K13" s="41" t="s">
        <v>115</v>
      </c>
      <c r="L13" s="87"/>
      <c r="M13" s="94" t="s">
        <v>116</v>
      </c>
      <c r="N13" s="92" t="e">
        <f>N12</f>
        <v>#REF!</v>
      </c>
      <c r="O13" s="92" t="e">
        <f t="shared" ref="O13:AJ13" si="2">O12</f>
        <v>#REF!</v>
      </c>
      <c r="P13" s="92" t="e">
        <f t="shared" si="2"/>
        <v>#REF!</v>
      </c>
      <c r="Q13" s="92" t="e">
        <f t="shared" si="2"/>
        <v>#REF!</v>
      </c>
      <c r="R13" s="92" t="e">
        <f t="shared" si="2"/>
        <v>#REF!</v>
      </c>
      <c r="S13" s="92" t="e">
        <f t="shared" si="2"/>
        <v>#REF!</v>
      </c>
      <c r="T13" s="92" t="e">
        <f t="shared" si="2"/>
        <v>#REF!</v>
      </c>
      <c r="U13" s="92" t="e">
        <f t="shared" si="2"/>
        <v>#REF!</v>
      </c>
      <c r="V13" s="92" t="e">
        <f t="shared" si="2"/>
        <v>#REF!</v>
      </c>
      <c r="W13" s="92" t="e">
        <f t="shared" si="2"/>
        <v>#REF!</v>
      </c>
      <c r="X13" s="92" t="e">
        <f t="shared" si="2"/>
        <v>#REF!</v>
      </c>
      <c r="Y13" s="92" t="e">
        <f t="shared" si="2"/>
        <v>#REF!</v>
      </c>
      <c r="Z13" s="92" t="e">
        <f t="shared" si="2"/>
        <v>#REF!</v>
      </c>
      <c r="AA13" s="92" t="e">
        <f t="shared" si="2"/>
        <v>#REF!</v>
      </c>
      <c r="AB13" s="92" t="e">
        <f t="shared" si="2"/>
        <v>#REF!</v>
      </c>
      <c r="AC13" s="92" t="e">
        <f t="shared" si="2"/>
        <v>#REF!</v>
      </c>
      <c r="AD13" s="92" t="e">
        <f t="shared" si="2"/>
        <v>#REF!</v>
      </c>
      <c r="AE13" s="92" t="e">
        <f t="shared" si="2"/>
        <v>#REF!</v>
      </c>
      <c r="AF13" s="92" t="e">
        <f t="shared" si="2"/>
        <v>#REF!</v>
      </c>
      <c r="AG13" s="92" t="e">
        <f t="shared" si="2"/>
        <v>#REF!</v>
      </c>
      <c r="AH13" s="92" t="e">
        <f t="shared" si="2"/>
        <v>#REF!</v>
      </c>
      <c r="AI13" s="92" t="e">
        <f t="shared" si="2"/>
        <v>#REF!</v>
      </c>
      <c r="AJ13" s="92" t="e">
        <f t="shared" si="2"/>
        <v>#REF!</v>
      </c>
      <c r="AK13" s="92"/>
      <c r="AL13" s="92" t="e">
        <f t="shared" si="0"/>
        <v>#REF!</v>
      </c>
      <c r="AM13" s="92" t="e">
        <f t="shared" si="1"/>
        <v>#REF!</v>
      </c>
    </row>
    <row r="14" spans="1:39" ht="124.35" customHeight="1" x14ac:dyDescent="0.25">
      <c r="A14" s="147"/>
      <c r="B14" s="149"/>
      <c r="C14" s="87"/>
      <c r="D14" s="100" t="s">
        <v>130</v>
      </c>
      <c r="E14" s="100" t="s">
        <v>131</v>
      </c>
      <c r="F14" s="90"/>
      <c r="G14" s="90" t="s">
        <v>132</v>
      </c>
      <c r="H14" s="82" t="s">
        <v>110</v>
      </c>
      <c r="I14" s="81">
        <v>44197</v>
      </c>
      <c r="J14" s="81">
        <v>44561</v>
      </c>
      <c r="K14" s="41" t="s">
        <v>100</v>
      </c>
      <c r="L14" s="87"/>
      <c r="M14" s="96" t="s">
        <v>96</v>
      </c>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f t="shared" si="0"/>
        <v>0</v>
      </c>
      <c r="AM14" s="92">
        <f t="shared" si="1"/>
        <v>0</v>
      </c>
    </row>
    <row r="15" spans="1:39" ht="155.1" customHeight="1" x14ac:dyDescent="0.25">
      <c r="A15" s="147"/>
      <c r="B15" s="149"/>
      <c r="C15" s="87"/>
      <c r="D15" s="100" t="s">
        <v>133</v>
      </c>
      <c r="E15" s="100" t="s">
        <v>134</v>
      </c>
      <c r="F15" s="90"/>
      <c r="G15" s="90" t="s">
        <v>103</v>
      </c>
      <c r="H15" s="82" t="s">
        <v>110</v>
      </c>
      <c r="I15" s="81">
        <v>44197</v>
      </c>
      <c r="J15" s="81">
        <v>44561</v>
      </c>
      <c r="K15" s="41" t="s">
        <v>100</v>
      </c>
      <c r="L15" s="87"/>
      <c r="M15" s="96" t="s">
        <v>96</v>
      </c>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f t="shared" si="0"/>
        <v>0</v>
      </c>
      <c r="AM15" s="92">
        <f t="shared" si="1"/>
        <v>0</v>
      </c>
    </row>
    <row r="16" spans="1:39" ht="215.1" customHeight="1" x14ac:dyDescent="0.25">
      <c r="A16" s="147"/>
      <c r="B16" s="149"/>
      <c r="C16" s="87"/>
      <c r="D16" s="100" t="s">
        <v>135</v>
      </c>
      <c r="E16" s="100" t="s">
        <v>136</v>
      </c>
      <c r="F16" s="90"/>
      <c r="G16" s="90" t="s">
        <v>137</v>
      </c>
      <c r="H16" s="82" t="s">
        <v>26</v>
      </c>
      <c r="I16" s="81">
        <v>44501</v>
      </c>
      <c r="J16" s="81">
        <v>44561</v>
      </c>
      <c r="K16" s="41" t="s">
        <v>138</v>
      </c>
      <c r="L16" s="87"/>
      <c r="M16" s="94" t="s">
        <v>116</v>
      </c>
      <c r="N16" s="92">
        <v>8.33</v>
      </c>
      <c r="O16" s="92">
        <v>0</v>
      </c>
      <c r="P16" s="92">
        <v>8.33</v>
      </c>
      <c r="Q16" s="92">
        <v>0</v>
      </c>
      <c r="R16" s="92">
        <v>8.33</v>
      </c>
      <c r="S16" s="92">
        <v>0</v>
      </c>
      <c r="T16" s="92">
        <v>8.33</v>
      </c>
      <c r="U16" s="92">
        <v>0</v>
      </c>
      <c r="V16" s="92">
        <v>8.33</v>
      </c>
      <c r="W16" s="92">
        <v>0</v>
      </c>
      <c r="X16" s="92">
        <v>8.33</v>
      </c>
      <c r="Y16" s="92">
        <v>0</v>
      </c>
      <c r="Z16" s="92">
        <v>8.33</v>
      </c>
      <c r="AA16" s="92">
        <v>0</v>
      </c>
      <c r="AB16" s="92">
        <v>8.33</v>
      </c>
      <c r="AC16" s="92">
        <v>0</v>
      </c>
      <c r="AD16" s="92">
        <v>8.33</v>
      </c>
      <c r="AE16" s="92">
        <v>0</v>
      </c>
      <c r="AF16" s="92">
        <v>8.33</v>
      </c>
      <c r="AG16" s="92">
        <v>0</v>
      </c>
      <c r="AH16" s="92">
        <v>8.33</v>
      </c>
      <c r="AI16" s="92">
        <v>0</v>
      </c>
      <c r="AJ16" s="92">
        <v>8.3699999999999992</v>
      </c>
      <c r="AK16" s="92"/>
      <c r="AL16" s="92">
        <f t="shared" si="0"/>
        <v>100</v>
      </c>
      <c r="AM16" s="92">
        <f t="shared" si="1"/>
        <v>0</v>
      </c>
    </row>
    <row r="17" spans="1:39" ht="163.35" customHeight="1" x14ac:dyDescent="0.25">
      <c r="A17" s="147"/>
      <c r="B17" s="149"/>
      <c r="C17" s="87"/>
      <c r="D17" s="100" t="s">
        <v>139</v>
      </c>
      <c r="E17" s="100" t="s">
        <v>140</v>
      </c>
      <c r="F17" s="90"/>
      <c r="G17" s="90" t="s">
        <v>137</v>
      </c>
      <c r="H17" s="82" t="s">
        <v>26</v>
      </c>
      <c r="I17" s="81">
        <v>44136</v>
      </c>
      <c r="J17" s="81">
        <v>44561</v>
      </c>
      <c r="K17" s="41" t="s">
        <v>138</v>
      </c>
      <c r="L17" s="87"/>
      <c r="M17" s="94" t="s">
        <v>116</v>
      </c>
      <c r="N17" s="92">
        <v>8.33</v>
      </c>
      <c r="O17" s="92">
        <v>0</v>
      </c>
      <c r="P17" s="92">
        <v>8.33</v>
      </c>
      <c r="Q17" s="92">
        <v>0</v>
      </c>
      <c r="R17" s="92">
        <v>8.33</v>
      </c>
      <c r="S17" s="92">
        <v>0</v>
      </c>
      <c r="T17" s="92">
        <v>8.33</v>
      </c>
      <c r="U17" s="92">
        <v>0</v>
      </c>
      <c r="V17" s="92">
        <v>8.33</v>
      </c>
      <c r="W17" s="92">
        <v>0</v>
      </c>
      <c r="X17" s="92">
        <v>8.33</v>
      </c>
      <c r="Y17" s="92">
        <v>0</v>
      </c>
      <c r="Z17" s="92">
        <v>8.33</v>
      </c>
      <c r="AA17" s="92">
        <v>0</v>
      </c>
      <c r="AB17" s="92">
        <v>8.33</v>
      </c>
      <c r="AC17" s="92">
        <v>0</v>
      </c>
      <c r="AD17" s="92">
        <v>8.33</v>
      </c>
      <c r="AE17" s="92">
        <v>0</v>
      </c>
      <c r="AF17" s="92">
        <v>8.33</v>
      </c>
      <c r="AG17" s="92">
        <v>0</v>
      </c>
      <c r="AH17" s="92">
        <v>8.33</v>
      </c>
      <c r="AI17" s="92">
        <v>0</v>
      </c>
      <c r="AJ17" s="92">
        <v>8.3699999999999992</v>
      </c>
      <c r="AK17" s="92"/>
      <c r="AL17" s="92">
        <f t="shared" si="0"/>
        <v>100</v>
      </c>
      <c r="AM17" s="92">
        <f t="shared" si="1"/>
        <v>0</v>
      </c>
    </row>
    <row r="18" spans="1:39" ht="212.45" customHeight="1" x14ac:dyDescent="0.25">
      <c r="A18" s="147"/>
      <c r="B18" s="149"/>
      <c r="C18" s="87"/>
      <c r="D18" s="100" t="s">
        <v>141</v>
      </c>
      <c r="E18" s="100" t="s">
        <v>142</v>
      </c>
      <c r="F18" s="90"/>
      <c r="G18" s="90" t="s">
        <v>137</v>
      </c>
      <c r="H18" s="82" t="s">
        <v>26</v>
      </c>
      <c r="I18" s="81">
        <v>44136</v>
      </c>
      <c r="J18" s="81">
        <v>44561</v>
      </c>
      <c r="K18" s="41" t="s">
        <v>143</v>
      </c>
      <c r="L18" s="87"/>
      <c r="M18" s="94" t="s">
        <v>112</v>
      </c>
      <c r="N18" s="92">
        <v>8.33</v>
      </c>
      <c r="O18" s="92">
        <v>0</v>
      </c>
      <c r="P18" s="92">
        <v>8.33</v>
      </c>
      <c r="Q18" s="92">
        <v>0</v>
      </c>
      <c r="R18" s="92">
        <v>8.33</v>
      </c>
      <c r="S18" s="92">
        <v>0</v>
      </c>
      <c r="T18" s="92">
        <v>8.33</v>
      </c>
      <c r="U18" s="92">
        <v>0</v>
      </c>
      <c r="V18" s="92">
        <v>8.33</v>
      </c>
      <c r="W18" s="92">
        <v>0</v>
      </c>
      <c r="X18" s="92">
        <v>8.33</v>
      </c>
      <c r="Y18" s="92">
        <v>0</v>
      </c>
      <c r="Z18" s="92">
        <v>8.33</v>
      </c>
      <c r="AA18" s="92">
        <v>0</v>
      </c>
      <c r="AB18" s="92">
        <v>8.33</v>
      </c>
      <c r="AC18" s="92">
        <v>0</v>
      </c>
      <c r="AD18" s="92">
        <v>8.33</v>
      </c>
      <c r="AE18" s="92">
        <v>0</v>
      </c>
      <c r="AF18" s="92">
        <v>8.33</v>
      </c>
      <c r="AG18" s="92">
        <v>0</v>
      </c>
      <c r="AH18" s="92">
        <v>8.33</v>
      </c>
      <c r="AI18" s="92">
        <v>0</v>
      </c>
      <c r="AJ18" s="92">
        <v>8.3699999999999992</v>
      </c>
      <c r="AK18" s="92"/>
      <c r="AL18" s="92">
        <f t="shared" si="0"/>
        <v>100</v>
      </c>
      <c r="AM18" s="92">
        <f t="shared" si="1"/>
        <v>0</v>
      </c>
    </row>
    <row r="19" spans="1:39" x14ac:dyDescent="0.25">
      <c r="A19" s="147"/>
      <c r="B19" s="149"/>
      <c r="C19" s="87"/>
      <c r="D19" s="100" t="s">
        <v>144</v>
      </c>
      <c r="E19" s="100" t="s">
        <v>144</v>
      </c>
      <c r="F19" s="90"/>
      <c r="G19" s="90" t="s">
        <v>137</v>
      </c>
      <c r="H19" s="82"/>
      <c r="I19" s="81"/>
      <c r="J19" s="81"/>
      <c r="K19" s="41"/>
      <c r="L19" s="87"/>
      <c r="M19" s="94" t="s">
        <v>112</v>
      </c>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row>
    <row r="20" spans="1:39" ht="242.45" customHeight="1" x14ac:dyDescent="0.25">
      <c r="A20" s="147"/>
      <c r="B20" s="149"/>
      <c r="C20" s="87"/>
      <c r="D20" s="100" t="s">
        <v>145</v>
      </c>
      <c r="E20" s="100" t="s">
        <v>146</v>
      </c>
      <c r="F20" s="90"/>
      <c r="G20" s="90" t="s">
        <v>147</v>
      </c>
      <c r="H20" s="82" t="s">
        <v>110</v>
      </c>
      <c r="I20" s="81">
        <v>44197</v>
      </c>
      <c r="J20" s="81">
        <v>44561</v>
      </c>
      <c r="K20" s="41" t="s">
        <v>100</v>
      </c>
      <c r="L20" s="87"/>
      <c r="M20" s="94" t="s">
        <v>112</v>
      </c>
      <c r="N20" s="92" t="e">
        <f>#REF!</f>
        <v>#REF!</v>
      </c>
      <c r="O20" s="92" t="e">
        <f>#REF!</f>
        <v>#REF!</v>
      </c>
      <c r="P20" s="92" t="e">
        <f>#REF!</f>
        <v>#REF!</v>
      </c>
      <c r="Q20" s="92" t="e">
        <f>#REF!</f>
        <v>#REF!</v>
      </c>
      <c r="R20" s="92" t="e">
        <f>#REF!</f>
        <v>#REF!</v>
      </c>
      <c r="S20" s="92" t="e">
        <f>#REF!</f>
        <v>#REF!</v>
      </c>
      <c r="T20" s="92" t="e">
        <f>#REF!</f>
        <v>#REF!</v>
      </c>
      <c r="U20" s="92" t="e">
        <f>#REF!</f>
        <v>#REF!</v>
      </c>
      <c r="V20" s="92" t="e">
        <f>#REF!</f>
        <v>#REF!</v>
      </c>
      <c r="W20" s="92" t="e">
        <f>#REF!</f>
        <v>#REF!</v>
      </c>
      <c r="X20" s="92" t="e">
        <f>#REF!</f>
        <v>#REF!</v>
      </c>
      <c r="Y20" s="92" t="e">
        <f>#REF!</f>
        <v>#REF!</v>
      </c>
      <c r="Z20" s="92" t="e">
        <f>#REF!</f>
        <v>#REF!</v>
      </c>
      <c r="AA20" s="92" t="e">
        <f>#REF!</f>
        <v>#REF!</v>
      </c>
      <c r="AB20" s="92" t="e">
        <f>#REF!</f>
        <v>#REF!</v>
      </c>
      <c r="AC20" s="92" t="e">
        <f>#REF!</f>
        <v>#REF!</v>
      </c>
      <c r="AD20" s="92" t="e">
        <f>#REF!</f>
        <v>#REF!</v>
      </c>
      <c r="AE20" s="92" t="e">
        <f>#REF!</f>
        <v>#REF!</v>
      </c>
      <c r="AF20" s="92" t="e">
        <f>#REF!</f>
        <v>#REF!</v>
      </c>
      <c r="AG20" s="92" t="e">
        <f>#REF!</f>
        <v>#REF!</v>
      </c>
      <c r="AH20" s="92" t="e">
        <f>#REF!</f>
        <v>#REF!</v>
      </c>
      <c r="AI20" s="92" t="e">
        <f>#REF!</f>
        <v>#REF!</v>
      </c>
      <c r="AJ20" s="92" t="e">
        <f>#REF!</f>
        <v>#REF!</v>
      </c>
      <c r="AK20" s="92" t="e">
        <f>#REF!</f>
        <v>#REF!</v>
      </c>
      <c r="AL20" s="92" t="e">
        <f t="shared" si="0"/>
        <v>#REF!</v>
      </c>
      <c r="AM20" s="92" t="e">
        <f t="shared" si="1"/>
        <v>#REF!</v>
      </c>
    </row>
    <row r="21" spans="1:39" ht="150" customHeight="1" x14ac:dyDescent="0.25">
      <c r="A21" s="147"/>
      <c r="B21" s="149"/>
      <c r="C21" s="87"/>
      <c r="D21" s="100" t="s">
        <v>148</v>
      </c>
      <c r="E21" s="100" t="s">
        <v>149</v>
      </c>
      <c r="F21" s="90"/>
      <c r="G21" s="90" t="s">
        <v>150</v>
      </c>
      <c r="H21" s="82" t="s">
        <v>110</v>
      </c>
      <c r="I21" s="81">
        <v>44197</v>
      </c>
      <c r="J21" s="81">
        <v>44561</v>
      </c>
      <c r="K21" s="41" t="s">
        <v>115</v>
      </c>
      <c r="L21" s="87"/>
      <c r="M21" s="94" t="s">
        <v>116</v>
      </c>
      <c r="N21" s="92" t="e">
        <f>#REF!</f>
        <v>#REF!</v>
      </c>
      <c r="O21" s="92" t="e">
        <f>#REF!</f>
        <v>#REF!</v>
      </c>
      <c r="P21" s="92" t="e">
        <f>#REF!</f>
        <v>#REF!</v>
      </c>
      <c r="Q21" s="92" t="e">
        <f>#REF!</f>
        <v>#REF!</v>
      </c>
      <c r="R21" s="92" t="e">
        <f>#REF!</f>
        <v>#REF!</v>
      </c>
      <c r="S21" s="92" t="e">
        <f>#REF!</f>
        <v>#REF!</v>
      </c>
      <c r="T21" s="92" t="e">
        <f>#REF!</f>
        <v>#REF!</v>
      </c>
      <c r="U21" s="92" t="e">
        <f>#REF!</f>
        <v>#REF!</v>
      </c>
      <c r="V21" s="92" t="e">
        <f>#REF!</f>
        <v>#REF!</v>
      </c>
      <c r="W21" s="92" t="e">
        <f>#REF!</f>
        <v>#REF!</v>
      </c>
      <c r="X21" s="92" t="e">
        <f>#REF!</f>
        <v>#REF!</v>
      </c>
      <c r="Y21" s="92" t="e">
        <f>#REF!</f>
        <v>#REF!</v>
      </c>
      <c r="Z21" s="92" t="e">
        <f>#REF!</f>
        <v>#REF!</v>
      </c>
      <c r="AA21" s="92" t="e">
        <f>#REF!</f>
        <v>#REF!</v>
      </c>
      <c r="AB21" s="92" t="e">
        <f>#REF!</f>
        <v>#REF!</v>
      </c>
      <c r="AC21" s="92" t="e">
        <f>#REF!</f>
        <v>#REF!</v>
      </c>
      <c r="AD21" s="92" t="e">
        <f>#REF!</f>
        <v>#REF!</v>
      </c>
      <c r="AE21" s="92" t="e">
        <f>#REF!</f>
        <v>#REF!</v>
      </c>
      <c r="AF21" s="92" t="e">
        <f>#REF!</f>
        <v>#REF!</v>
      </c>
      <c r="AG21" s="92" t="e">
        <f>#REF!</f>
        <v>#REF!</v>
      </c>
      <c r="AH21" s="92" t="e">
        <f>#REF!</f>
        <v>#REF!</v>
      </c>
      <c r="AI21" s="92" t="e">
        <f>#REF!</f>
        <v>#REF!</v>
      </c>
      <c r="AJ21" s="92" t="e">
        <f>#REF!</f>
        <v>#REF!</v>
      </c>
      <c r="AK21" s="92" t="e">
        <f>#REF!</f>
        <v>#REF!</v>
      </c>
      <c r="AL21" s="92" t="e">
        <f t="shared" si="0"/>
        <v>#REF!</v>
      </c>
      <c r="AM21" s="92" t="e">
        <f t="shared" si="1"/>
        <v>#REF!</v>
      </c>
    </row>
    <row r="22" spans="1:39" ht="294.60000000000002" customHeight="1" x14ac:dyDescent="0.25">
      <c r="A22" s="147"/>
      <c r="B22" s="149"/>
      <c r="C22" s="87"/>
      <c r="D22" s="100" t="s">
        <v>151</v>
      </c>
      <c r="E22" s="100" t="s">
        <v>152</v>
      </c>
      <c r="F22" s="90"/>
      <c r="G22" s="90" t="s">
        <v>153</v>
      </c>
      <c r="H22" s="82" t="s">
        <v>110</v>
      </c>
      <c r="I22" s="81">
        <v>44197</v>
      </c>
      <c r="J22" s="81">
        <v>44561</v>
      </c>
      <c r="K22" s="41" t="s">
        <v>100</v>
      </c>
      <c r="L22" s="87"/>
      <c r="M22" s="96" t="s">
        <v>96</v>
      </c>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f t="shared" si="0"/>
        <v>0</v>
      </c>
      <c r="AM22" s="92">
        <f t="shared" si="1"/>
        <v>0</v>
      </c>
    </row>
    <row r="23" spans="1:39" ht="108" customHeight="1" x14ac:dyDescent="0.25">
      <c r="A23" s="147"/>
      <c r="B23" s="149"/>
      <c r="C23" s="87"/>
      <c r="D23" s="100" t="s">
        <v>154</v>
      </c>
      <c r="E23" s="100" t="s">
        <v>155</v>
      </c>
      <c r="F23" s="90"/>
      <c r="G23" s="90" t="s">
        <v>156</v>
      </c>
      <c r="H23" s="82" t="s">
        <v>110</v>
      </c>
      <c r="I23" s="81">
        <v>44197</v>
      </c>
      <c r="J23" s="81">
        <v>44561</v>
      </c>
      <c r="K23" s="41" t="s">
        <v>100</v>
      </c>
      <c r="L23" s="87"/>
      <c r="M23" s="96" t="s">
        <v>96</v>
      </c>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f t="shared" si="0"/>
        <v>0</v>
      </c>
      <c r="AM23" s="92">
        <f t="shared" si="1"/>
        <v>0</v>
      </c>
    </row>
    <row r="24" spans="1:39" ht="135.6" customHeight="1" x14ac:dyDescent="0.25">
      <c r="A24" s="147"/>
      <c r="B24" s="149"/>
      <c r="C24" s="87"/>
      <c r="D24" s="100" t="s">
        <v>157</v>
      </c>
      <c r="E24" s="100" t="s">
        <v>158</v>
      </c>
      <c r="F24" s="90"/>
      <c r="G24" s="90" t="s">
        <v>159</v>
      </c>
      <c r="H24" s="82" t="s">
        <v>110</v>
      </c>
      <c r="I24" s="81">
        <v>44197</v>
      </c>
      <c r="J24" s="81">
        <v>44561</v>
      </c>
      <c r="K24" s="41" t="s">
        <v>160</v>
      </c>
      <c r="L24" s="87"/>
      <c r="M24" s="96" t="s">
        <v>96</v>
      </c>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f t="shared" si="0"/>
        <v>0</v>
      </c>
      <c r="AM24" s="92">
        <f t="shared" si="1"/>
        <v>0</v>
      </c>
    </row>
    <row r="25" spans="1:39" ht="120" x14ac:dyDescent="0.25">
      <c r="A25" s="147"/>
      <c r="B25" s="149"/>
      <c r="C25" s="87"/>
      <c r="D25" s="100" t="s">
        <v>161</v>
      </c>
      <c r="E25" s="100" t="s">
        <v>162</v>
      </c>
      <c r="F25" s="90"/>
      <c r="G25" s="90" t="s">
        <v>163</v>
      </c>
      <c r="H25" s="82" t="s">
        <v>110</v>
      </c>
      <c r="I25" s="81">
        <v>44155</v>
      </c>
      <c r="J25" s="81">
        <v>44561</v>
      </c>
      <c r="K25" s="41" t="s">
        <v>100</v>
      </c>
      <c r="L25" s="87"/>
      <c r="M25" s="94" t="s">
        <v>112</v>
      </c>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f t="shared" si="0"/>
        <v>0</v>
      </c>
      <c r="AM25" s="92">
        <f t="shared" si="1"/>
        <v>0</v>
      </c>
    </row>
    <row r="26" spans="1:39" ht="141.6" customHeight="1" x14ac:dyDescent="0.25">
      <c r="A26" s="147"/>
      <c r="B26" s="149"/>
      <c r="C26" s="87"/>
      <c r="D26" s="100" t="s">
        <v>164</v>
      </c>
      <c r="E26" s="100" t="s">
        <v>165</v>
      </c>
      <c r="F26" s="90"/>
      <c r="G26" s="90" t="s">
        <v>166</v>
      </c>
      <c r="H26" s="82" t="s">
        <v>110</v>
      </c>
      <c r="I26" s="81">
        <v>44228</v>
      </c>
      <c r="J26" s="81">
        <v>44316</v>
      </c>
      <c r="K26" s="41" t="s">
        <v>160</v>
      </c>
      <c r="L26" s="87"/>
      <c r="M26" s="94" t="s">
        <v>116</v>
      </c>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f t="shared" si="0"/>
        <v>0</v>
      </c>
      <c r="AM26" s="92">
        <f t="shared" si="1"/>
        <v>0</v>
      </c>
    </row>
    <row r="27" spans="1:39" ht="86.1" customHeight="1" x14ac:dyDescent="0.25">
      <c r="A27" s="147"/>
      <c r="B27" s="149"/>
      <c r="C27" s="87"/>
      <c r="D27" s="100" t="s">
        <v>167</v>
      </c>
      <c r="E27" s="100" t="s">
        <v>168</v>
      </c>
      <c r="F27" s="90"/>
      <c r="G27" s="90" t="s">
        <v>169</v>
      </c>
      <c r="H27" s="82" t="s">
        <v>110</v>
      </c>
      <c r="I27" s="81">
        <v>44197</v>
      </c>
      <c r="J27" s="81">
        <v>44316</v>
      </c>
      <c r="K27" s="41" t="s">
        <v>170</v>
      </c>
      <c r="L27" s="87"/>
      <c r="M27" s="94" t="s">
        <v>116</v>
      </c>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f t="shared" si="0"/>
        <v>0</v>
      </c>
      <c r="AM27" s="92">
        <f t="shared" si="1"/>
        <v>0</v>
      </c>
    </row>
    <row r="28" spans="1:39" ht="179.1" customHeight="1" x14ac:dyDescent="0.25">
      <c r="A28" s="147"/>
      <c r="B28" s="149"/>
      <c r="C28" s="85" t="s">
        <v>171</v>
      </c>
      <c r="D28" s="100" t="s">
        <v>172</v>
      </c>
      <c r="E28" s="100" t="s">
        <v>173</v>
      </c>
      <c r="F28" s="90"/>
      <c r="G28" s="90" t="s">
        <v>174</v>
      </c>
      <c r="H28" s="82" t="s">
        <v>110</v>
      </c>
      <c r="I28" s="81">
        <v>44197</v>
      </c>
      <c r="J28" s="81">
        <v>44561</v>
      </c>
      <c r="K28" s="41" t="s">
        <v>115</v>
      </c>
      <c r="L28" s="87"/>
      <c r="M28" s="94" t="s">
        <v>116</v>
      </c>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f t="shared" si="0"/>
        <v>0</v>
      </c>
      <c r="AM28" s="92">
        <f t="shared" si="1"/>
        <v>0</v>
      </c>
    </row>
    <row r="29" spans="1:39" ht="110.1" customHeight="1" x14ac:dyDescent="0.25">
      <c r="A29" s="147"/>
      <c r="B29" s="150"/>
      <c r="C29" s="85"/>
      <c r="D29" s="100" t="s">
        <v>175</v>
      </c>
      <c r="E29" s="100" t="s">
        <v>176</v>
      </c>
      <c r="F29" s="90"/>
      <c r="G29" s="90" t="s">
        <v>177</v>
      </c>
      <c r="H29" s="82" t="s">
        <v>110</v>
      </c>
      <c r="I29" s="81">
        <v>44197</v>
      </c>
      <c r="J29" s="81">
        <v>44561</v>
      </c>
      <c r="K29" s="41" t="s">
        <v>100</v>
      </c>
      <c r="L29" s="87"/>
      <c r="M29" s="96" t="s">
        <v>96</v>
      </c>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f t="shared" si="0"/>
        <v>0</v>
      </c>
      <c r="AM29" s="92">
        <f t="shared" si="1"/>
        <v>0</v>
      </c>
    </row>
    <row r="30" spans="1:39" ht="229.35" customHeight="1" x14ac:dyDescent="0.25">
      <c r="A30" s="88"/>
      <c r="B30" s="89"/>
      <c r="C30" s="85"/>
      <c r="D30" s="100" t="s">
        <v>178</v>
      </c>
      <c r="E30" s="100" t="s">
        <v>179</v>
      </c>
      <c r="F30" s="90"/>
      <c r="G30" s="90" t="s">
        <v>180</v>
      </c>
      <c r="H30" s="82" t="s">
        <v>110</v>
      </c>
      <c r="I30" s="81">
        <v>44197</v>
      </c>
      <c r="J30" s="81">
        <v>44561</v>
      </c>
      <c r="K30" s="41" t="s">
        <v>100</v>
      </c>
      <c r="L30" s="87"/>
      <c r="M30" s="94" t="s">
        <v>112</v>
      </c>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f t="shared" si="0"/>
        <v>0</v>
      </c>
      <c r="AM30" s="92">
        <f t="shared" si="1"/>
        <v>0</v>
      </c>
    </row>
    <row r="31" spans="1:39" ht="84" customHeight="1" x14ac:dyDescent="0.25">
      <c r="A31" s="154">
        <v>4</v>
      </c>
      <c r="B31" s="156" t="s">
        <v>181</v>
      </c>
      <c r="C31" s="87"/>
      <c r="D31" s="100" t="s">
        <v>182</v>
      </c>
      <c r="E31" s="101"/>
      <c r="F31" s="102"/>
      <c r="G31" s="102"/>
      <c r="H31" s="42" t="s">
        <v>183</v>
      </c>
      <c r="I31" s="81"/>
      <c r="J31" s="81"/>
      <c r="K31" s="41"/>
      <c r="L31" s="87"/>
      <c r="M31" s="8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f t="shared" si="0"/>
        <v>0</v>
      </c>
      <c r="AM31" s="92">
        <f t="shared" si="1"/>
        <v>0</v>
      </c>
    </row>
    <row r="32" spans="1:39" ht="195" x14ac:dyDescent="0.25">
      <c r="A32" s="155"/>
      <c r="B32" s="157"/>
      <c r="C32" s="85" t="s">
        <v>184</v>
      </c>
      <c r="D32" s="100" t="s">
        <v>185</v>
      </c>
      <c r="E32" s="100" t="s">
        <v>186</v>
      </c>
      <c r="F32" s="90"/>
      <c r="G32" s="90" t="s">
        <v>187</v>
      </c>
      <c r="H32" s="42" t="s">
        <v>183</v>
      </c>
      <c r="I32" s="81">
        <v>44197</v>
      </c>
      <c r="J32" s="81">
        <v>44561</v>
      </c>
      <c r="K32" s="41" t="s">
        <v>188</v>
      </c>
      <c r="L32" s="87"/>
      <c r="M32" s="94" t="s">
        <v>96</v>
      </c>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f t="shared" si="0"/>
        <v>0</v>
      </c>
      <c r="AM32" s="92">
        <f t="shared" si="1"/>
        <v>0</v>
      </c>
    </row>
    <row r="33" spans="1:39" ht="176.45" customHeight="1" x14ac:dyDescent="0.25">
      <c r="A33" s="155"/>
      <c r="B33" s="157"/>
      <c r="C33" s="85" t="s">
        <v>189</v>
      </c>
      <c r="D33" s="100" t="s">
        <v>190</v>
      </c>
      <c r="E33" s="100" t="s">
        <v>191</v>
      </c>
      <c r="F33" s="90"/>
      <c r="G33" s="90" t="s">
        <v>192</v>
      </c>
      <c r="H33" s="42" t="s">
        <v>183</v>
      </c>
      <c r="I33" s="81">
        <v>44197</v>
      </c>
      <c r="J33" s="81">
        <v>44561</v>
      </c>
      <c r="K33" s="41" t="s">
        <v>115</v>
      </c>
      <c r="L33" s="87"/>
      <c r="M33" s="94" t="s">
        <v>116</v>
      </c>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f t="shared" si="0"/>
        <v>0</v>
      </c>
      <c r="AM33" s="92">
        <f t="shared" si="1"/>
        <v>0</v>
      </c>
    </row>
    <row r="34" spans="1:39" ht="26.1" customHeight="1" x14ac:dyDescent="0.25">
      <c r="A34" s="155"/>
      <c r="B34" s="157"/>
      <c r="C34" s="85"/>
      <c r="D34" s="100" t="s">
        <v>193</v>
      </c>
      <c r="E34" s="100" t="s">
        <v>193</v>
      </c>
      <c r="F34" s="90"/>
      <c r="G34" s="90" t="s">
        <v>194</v>
      </c>
      <c r="H34" s="42"/>
      <c r="I34" s="81"/>
      <c r="J34" s="81"/>
      <c r="K34" s="41"/>
      <c r="L34" s="87"/>
      <c r="M34" s="94" t="s">
        <v>112</v>
      </c>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row>
    <row r="35" spans="1:39" ht="165" customHeight="1" x14ac:dyDescent="0.25">
      <c r="A35" s="155"/>
      <c r="B35" s="157"/>
      <c r="C35" s="85" t="s">
        <v>195</v>
      </c>
      <c r="D35" s="100" t="s">
        <v>196</v>
      </c>
      <c r="E35" s="100" t="s">
        <v>197</v>
      </c>
      <c r="F35" s="90"/>
      <c r="G35" s="90" t="s">
        <v>198</v>
      </c>
      <c r="H35" s="42" t="s">
        <v>199</v>
      </c>
      <c r="I35" s="81">
        <v>44197</v>
      </c>
      <c r="J35" s="81">
        <v>44561</v>
      </c>
      <c r="K35" s="41" t="s">
        <v>200</v>
      </c>
      <c r="L35" s="87"/>
      <c r="M35" s="96" t="s">
        <v>96</v>
      </c>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f t="shared" si="0"/>
        <v>0</v>
      </c>
      <c r="AM35" s="92">
        <f t="shared" si="1"/>
        <v>0</v>
      </c>
    </row>
    <row r="36" spans="1:39" ht="40.35" customHeight="1" x14ac:dyDescent="0.25">
      <c r="A36" s="155"/>
      <c r="B36" s="157"/>
      <c r="C36" s="85"/>
      <c r="D36" s="100"/>
      <c r="E36" s="100"/>
      <c r="F36" s="90"/>
      <c r="G36" s="90"/>
      <c r="H36" s="42"/>
      <c r="I36" s="81"/>
      <c r="J36" s="81"/>
      <c r="K36" s="41"/>
      <c r="L36" s="87"/>
      <c r="M36" s="96"/>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row>
    <row r="37" spans="1:39" s="97" customFormat="1" ht="107.45" customHeight="1" x14ac:dyDescent="0.25">
      <c r="A37" s="155"/>
      <c r="B37" s="158"/>
      <c r="C37" s="103" t="s">
        <v>201</v>
      </c>
      <c r="D37" s="100" t="s">
        <v>202</v>
      </c>
      <c r="E37" s="100" t="s">
        <v>203</v>
      </c>
      <c r="F37" s="90" t="s">
        <v>204</v>
      </c>
      <c r="G37" s="102" t="s">
        <v>205</v>
      </c>
      <c r="H37" s="90"/>
      <c r="I37" s="104"/>
      <c r="J37" s="104"/>
      <c r="K37" s="100" t="s">
        <v>206</v>
      </c>
      <c r="L37" s="101"/>
      <c r="M37" s="106" t="s">
        <v>116</v>
      </c>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f t="shared" si="0"/>
        <v>0</v>
      </c>
      <c r="AM37" s="105">
        <f t="shared" si="1"/>
        <v>0</v>
      </c>
    </row>
    <row r="38" spans="1:39" ht="165" x14ac:dyDescent="0.25">
      <c r="A38" s="147">
        <v>5</v>
      </c>
      <c r="B38" s="148" t="s">
        <v>207</v>
      </c>
      <c r="C38" s="85" t="s">
        <v>208</v>
      </c>
      <c r="D38" s="100" t="s">
        <v>209</v>
      </c>
      <c r="E38" s="100" t="s">
        <v>210</v>
      </c>
      <c r="F38" s="90"/>
      <c r="G38" s="90" t="s">
        <v>211</v>
      </c>
      <c r="H38" s="42" t="s">
        <v>183</v>
      </c>
      <c r="I38" s="81">
        <v>44197</v>
      </c>
      <c r="J38" s="81">
        <v>44561</v>
      </c>
      <c r="K38" s="41" t="s">
        <v>212</v>
      </c>
      <c r="L38" s="87"/>
      <c r="M38" s="96" t="s">
        <v>96</v>
      </c>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f t="shared" si="0"/>
        <v>0</v>
      </c>
      <c r="AM38" s="92">
        <f t="shared" si="1"/>
        <v>0</v>
      </c>
    </row>
    <row r="39" spans="1:39" ht="60" x14ac:dyDescent="0.25">
      <c r="A39" s="147"/>
      <c r="B39" s="149"/>
      <c r="C39" s="87"/>
      <c r="D39" s="100" t="s">
        <v>213</v>
      </c>
      <c r="E39" s="100" t="s">
        <v>214</v>
      </c>
      <c r="F39" s="90"/>
      <c r="G39" s="102" t="s">
        <v>215</v>
      </c>
      <c r="H39" s="42" t="s">
        <v>183</v>
      </c>
      <c r="I39" s="81">
        <v>44197</v>
      </c>
      <c r="J39" s="81">
        <v>44561</v>
      </c>
      <c r="K39" s="41" t="s">
        <v>100</v>
      </c>
      <c r="L39" s="87"/>
      <c r="M39" s="94" t="s">
        <v>116</v>
      </c>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f t="shared" si="0"/>
        <v>0</v>
      </c>
      <c r="AM39" s="92">
        <f t="shared" si="1"/>
        <v>0</v>
      </c>
    </row>
    <row r="40" spans="1:39" ht="45" x14ac:dyDescent="0.25">
      <c r="A40" s="147"/>
      <c r="B40" s="149"/>
      <c r="C40" s="87"/>
      <c r="D40" s="100" t="s">
        <v>216</v>
      </c>
      <c r="E40" s="100" t="s">
        <v>217</v>
      </c>
      <c r="F40" s="90"/>
      <c r="G40" s="102" t="s">
        <v>218</v>
      </c>
      <c r="H40" s="82"/>
      <c r="I40" s="81">
        <v>44197</v>
      </c>
      <c r="J40" s="81">
        <v>44561</v>
      </c>
      <c r="K40" s="41" t="s">
        <v>100</v>
      </c>
      <c r="L40" s="87"/>
      <c r="M40" s="94" t="s">
        <v>116</v>
      </c>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f t="shared" si="0"/>
        <v>0</v>
      </c>
      <c r="AM40" s="92">
        <f t="shared" si="1"/>
        <v>0</v>
      </c>
    </row>
    <row r="41" spans="1:39" ht="60" x14ac:dyDescent="0.25">
      <c r="A41" s="147"/>
      <c r="B41" s="150"/>
      <c r="C41" s="87"/>
      <c r="D41" s="100" t="s">
        <v>219</v>
      </c>
      <c r="E41" s="100" t="s">
        <v>220</v>
      </c>
      <c r="F41" s="90"/>
      <c r="G41" s="90" t="s">
        <v>221</v>
      </c>
      <c r="H41" s="42" t="s">
        <v>222</v>
      </c>
      <c r="I41" s="81">
        <v>44197</v>
      </c>
      <c r="J41" s="81">
        <v>44561</v>
      </c>
      <c r="K41" s="41" t="s">
        <v>100</v>
      </c>
      <c r="L41" s="87"/>
      <c r="M41" s="94" t="s">
        <v>116</v>
      </c>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f t="shared" si="0"/>
        <v>0</v>
      </c>
      <c r="AM41" s="92">
        <f t="shared" si="1"/>
        <v>0</v>
      </c>
    </row>
    <row r="42" spans="1:39" x14ac:dyDescent="0.25">
      <c r="N42" s="93" t="e">
        <f>(N3+N4+#REF!+N5+N6+#REF!+#REF!+#REF!+#REF!+N7+N9+N10+N11+N12+N13+N13+N13+N8+N14+N15+N16+N17+N18+N20+N21+N22+N23+N24+N25+N26+N27+N28+N29+N30+N32+N33+N35+N38+N39+N40+N41)/41</f>
        <v>#REF!</v>
      </c>
      <c r="O42" s="93" t="e">
        <f>(O3+O4+#REF!+O5+O6+#REF!+#REF!+#REF!+#REF!+O7+O9+O10+O11+O12+O13+O13+O13+O8+O14+O15+O16+O17+O18+O20+O21+O22+O23+O24+O25+O26+O27+O28+O29+O30+O32+O33+O35+O38+O39+O40+O41)/41</f>
        <v>#REF!</v>
      </c>
      <c r="P42" s="93" t="e">
        <f>(P3+P4+#REF!+P5+P6+#REF!+#REF!+#REF!+#REF!+P7+P9+P10+P11+P12+P13+P13+P13+P8+P14+P15+P16+P17+P18+P20+P21+P22+P23+P24+P25+P26+P27+P28+P29+P30+P32+P33+P35+P38+P39+P40+P41)/41</f>
        <v>#REF!</v>
      </c>
      <c r="Q42" s="93" t="e">
        <f>(Q3+Q4+#REF!+Q5+Q6+#REF!+#REF!+#REF!+#REF!+Q7+Q9+Q10+Q11+Q12+Q13+Q13+Q13+Q8+Q14+Q15+Q16+Q17+Q18+Q20+Q21+Q22+Q23+Q24+Q25+Q26+Q27+Q28+Q29+Q30+Q32+Q33+Q35+Q38+Q39+Q40+Q41)/41</f>
        <v>#REF!</v>
      </c>
      <c r="R42" s="93" t="e">
        <f>(R3+R4+#REF!+R5+R6+#REF!+#REF!+#REF!+#REF!+R7+R9+R10+R11+R12+R13+R13+R13+R8+R14+R15+R16+R17+R18+R20+R21+R22+R23+R24+R25+R26+R27+R28+R29+R30+R32+R33+R35+R38+R39+R40+R41)/41</f>
        <v>#REF!</v>
      </c>
      <c r="S42" s="93" t="e">
        <f>(S3+S4+#REF!+S5+S6+#REF!+#REF!+#REF!+#REF!+S7+S9+S10+S11+S12+S13+S13+S13+S8+S14+S15+S16+S17+S18+S20+S21+S22+S23+S24+S25+S26+S27+S28+S29+S30+S32+S33+S35+S38+S39+S40+S41)/41</f>
        <v>#REF!</v>
      </c>
      <c r="T42" s="93" t="e">
        <f>(T3+T4+#REF!+T5+T6+#REF!+#REF!+#REF!+#REF!+T7+T9+T10+T11+T12+T13+T13+T13+T8+T14+T15+T16+T17+T18+T20+T21+T22+T23+T24+T25+T26+T27+T28+T29+T30+T32+T33+T35+T38+T39+T40+T41)/41</f>
        <v>#REF!</v>
      </c>
      <c r="U42" s="93" t="e">
        <f>(U3+U4+#REF!+U5+U6+#REF!+#REF!+#REF!+#REF!+U7+U9+U10+U11+U12+U13+U13+U13+U8+U14+U15+U16+U17+U18+U20+U21+U22+U23+U24+U25+U26+U27+U28+U29+U30+U32+U33+U35+U38+U39+U40+U41)/41</f>
        <v>#REF!</v>
      </c>
      <c r="V42" s="93" t="e">
        <f>(V3+V4+#REF!+V5+V6+#REF!+#REF!+#REF!+#REF!+V7+V9+V10+V11+V12+V13+V13+V13+V8+V14+V15+V16+V17+V18+V20+V21+V22+V23+V24+V25+V26+V27+V28+V29+V30+V32+V33+V35+V38+V39+V40+V41)/41</f>
        <v>#REF!</v>
      </c>
      <c r="W42" s="93" t="e">
        <f>(W3+W4+#REF!+W5+W6+#REF!+#REF!+#REF!+#REF!+W7+W9+W10+W11+W12+W13+W13+W13+W8+W14+W15+W16+W17+W18+W20+W21+W22+W23+W24+W25+W26+W27+W28+W29+W30+W32+W33+W35+W38+W39+W40+W41)/41</f>
        <v>#REF!</v>
      </c>
      <c r="X42" s="93" t="e">
        <f>(X3+X4+#REF!+X5+X6+#REF!+#REF!+#REF!+#REF!+X7+X9+X10+X11+X12+X13+X13+X13+X8+X14+X15+X16+X17+X18+X20+X21+X22+X23+X24+X25+X26+X27+X28+X29+X30+X32+X33+X35+X38+X39+X40+X41)/41</f>
        <v>#REF!</v>
      </c>
      <c r="Y42" s="93" t="e">
        <f>(Y3+Y4+#REF!+Y5+Y6+#REF!+#REF!+#REF!+#REF!+Y7+Y9+Y10+Y11+Y12+Y13+Y13+Y13+Y8+Y14+Y15+Y16+Y17+Y18+Y20+Y21+Y22+Y23+Y24+Y25+Y26+Y27+Y28+Y29+Y30+Y32+Y33+Y35+Y38+Y39+Y40+Y41)/41</f>
        <v>#REF!</v>
      </c>
      <c r="Z42" s="93" t="e">
        <f>(Z3+Z4+#REF!+Z5+Z6+#REF!+#REF!+#REF!+#REF!+Z7+Z9+Z10+Z11+Z12+Z13+Z13+Z13+Z8+Z14+Z15+Z16+Z17+Z18+Z20+Z21+Z22+Z23+Z24+Z25+Z26+Z27+Z28+Z29+Z30+Z32+Z33+Z35+Z38+Z39+Z40+Z41)/41</f>
        <v>#REF!</v>
      </c>
      <c r="AA42" s="93" t="e">
        <f>(AA3+AA4+#REF!+AA5+AA6+#REF!+#REF!+#REF!+#REF!+AA7+AA9+AA10+AA11+AA12+AA13+AA13+AA13+AA8+AA14+AA15+AA16+AA17+AA18+AA20+AA21+AA22+AA23+AA24+AA25+AA26+AA27+AA28+AA29+AA30+AA32+AA33+AA35+AA38+AA39+AA40+AA41)/41</f>
        <v>#REF!</v>
      </c>
      <c r="AB42" s="93" t="e">
        <f>(AB3+AB4+#REF!+AB5+AB6+#REF!+#REF!+#REF!+#REF!+AB7+AB9+AB10+AB11+AB12+AB13+AB13+AB13+AB8+AB14+AB15+AB16+AB17+AB18+AB20+AB21+AB22+AB23+AB24+AB25+AB26+AB27+AB28+AB29+AB30+AB32+AB33+AB35+AB38+AB39+AB40+AB41)/41</f>
        <v>#REF!</v>
      </c>
      <c r="AC42" s="93" t="e">
        <f>(AC3+AC4+#REF!+AC5+AC6+#REF!+#REF!+#REF!+#REF!+AC7+AC9+AC10+AC11+AC12+AC13+AC13+AC13+AC8+AC14+AC15+AC16+AC17+AC18+AC20+AC21+AC22+AC23+AC24+AC25+AC26+AC27+AC28+AC29+AC30+AC32+AC33+AC35+AC38+AC39+AC40+AC41)/41</f>
        <v>#REF!</v>
      </c>
      <c r="AD42" s="93" t="e">
        <f>(AD3+AD4+#REF!+AD5+AD6+#REF!+#REF!+#REF!+#REF!+AD7+AD9+AD10+AD11+AD12+AD13+AD13+AD13+AD8+AD14+AD15+AD16+AD17+AD18+AD20+AD21+AD22+AD23+AD24+AD25+AD26+AD27+AD28+AD29+AD30+AD32+AD33+AD35+AD38+AD39+AD40+AD41)/41</f>
        <v>#REF!</v>
      </c>
      <c r="AE42" s="93" t="e">
        <f>(AE3+AE4+#REF!+AE5+AE6+#REF!+#REF!+#REF!+#REF!+AE7+AE9+AE10+AE11+AE12+AE13+AE13+AE13+AE8+AE14+AE15+AE16+AE17+AE18+AE20+AE21+AE22+AE23+AE24+AE25+AE26+AE27+AE28+AE29+AE30+AE32+AE33+AE35+AE38+AE39+AE40+AE41)/41</f>
        <v>#REF!</v>
      </c>
      <c r="AF42" s="93" t="e">
        <f>(AF3+AF4+#REF!+AF5+AF6+#REF!+#REF!+#REF!+#REF!+AF7+AF9+AF10+AF11+AF12+AF13+AF13+AF13+AF8+AF14+AF15+AF16+AF17+AF18+AF20+AF21+AF22+AF23+AF24+AF25+AF26+AF27+AF28+AF29+AF30+AF32+AF33+AF35+AF38+AF39+AF40+AF41)/41</f>
        <v>#REF!</v>
      </c>
      <c r="AG42" s="93" t="e">
        <f>(AG3+AG4+#REF!+AG5+AG6+#REF!+#REF!+#REF!+#REF!+AG7+AG9+AG10+AG11+AG12+AG13+AG13+AG13+AG8+AG14+AG15+AG16+AG17+AG18+AG20+AG21+AG22+AG23+AG24+AG25+AG26+AG27+AG28+AG29+AG30+AG32+AG33+AG35+AG38+AG39+AG40+AG41)/41</f>
        <v>#REF!</v>
      </c>
      <c r="AH42" s="93" t="e">
        <f>(AH3+AH4+#REF!+AH5+AH6+#REF!+#REF!+#REF!+#REF!+AH7+AH9+AH10+AH11+AH12+AH13+AH13+AH13+AH8+AH14+AH15+AH16+AH17+AH18+AH20+AH21+AH22+AH23+AH24+AH25+AH26+AH27+AH28+AH29+AH30+AH32+AH33+AH35+AH38+AH39+AH40+AH41)/41</f>
        <v>#REF!</v>
      </c>
      <c r="AI42" s="93" t="e">
        <f>(AI3+AI4+#REF!+AI5+AI6+#REF!+#REF!+#REF!+#REF!+AI7+AI9+AI10+AI11+AI12+AI13+AI13+AI13+AI8+AI14+AI15+AI16+AI17+AI18+AI20+AI21+AI22+AI23+AI24+AI25+AI26+AI27+AI28+AI29+AI30+AI32+AI33+AI35+AI38+AI39+AI40+AI41)/41</f>
        <v>#REF!</v>
      </c>
      <c r="AJ42" s="93" t="e">
        <f>(AJ3+AJ4+#REF!+AJ5+AJ6+#REF!+#REF!+#REF!+#REF!+AJ7+AJ9+AJ10+AJ11+AJ12+AJ13+AJ13+AJ13+AJ8+AJ14+AJ15+AJ16+AJ17+AJ18+AJ20+AJ21+AJ22+AJ23+AJ24+AJ25+AJ26+AJ27+AJ28+AJ29+AJ30+AJ32+AJ33+AJ35+AJ38+AJ39+AJ40+AJ41)/41</f>
        <v>#REF!</v>
      </c>
      <c r="AK42" s="93" t="e">
        <f>(AK3+AK4+#REF!+AK5+AK6+#REF!+#REF!+#REF!+#REF!+AK7+AK9+AK10+AK11+AK12+AK13+AK13+AK13+AK8+AK14+AK15+AK16+AK17+AK18+AK20+AK21+AK22+AK23+AK24+AK25+AK26+AK27+AK28+AK29+AK30+AK32+AK33+AK35+AK38+AK39+AK40+AK41)/41</f>
        <v>#REF!</v>
      </c>
      <c r="AL42" s="92" t="e">
        <f t="shared" si="0"/>
        <v>#REF!</v>
      </c>
      <c r="AM42" s="92" t="e">
        <f t="shared" si="1"/>
        <v>#REF!</v>
      </c>
    </row>
  </sheetData>
  <autoFilter ref="A2:M42" xr:uid="{00000000-0009-0000-0000-000001000000}">
    <filterColumn colId="1" showButton="0"/>
    <filterColumn colId="2" showButton="0"/>
  </autoFilter>
  <mergeCells count="20">
    <mergeCell ref="A38:A41"/>
    <mergeCell ref="B38:B41"/>
    <mergeCell ref="X1:Y1"/>
    <mergeCell ref="B2:D2"/>
    <mergeCell ref="A3:A29"/>
    <mergeCell ref="B3:B29"/>
    <mergeCell ref="A31:A37"/>
    <mergeCell ref="B31:B37"/>
    <mergeCell ref="N1:O1"/>
    <mergeCell ref="P1:Q1"/>
    <mergeCell ref="R1:S1"/>
    <mergeCell ref="T1:U1"/>
    <mergeCell ref="V1:W1"/>
    <mergeCell ref="AL1:AM1"/>
    <mergeCell ref="Z1:AA1"/>
    <mergeCell ref="AB1:AC1"/>
    <mergeCell ref="AD1:AE1"/>
    <mergeCell ref="AF1:AG1"/>
    <mergeCell ref="AH1:AI1"/>
    <mergeCell ref="AJ1:AK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6"/>
  <sheetViews>
    <sheetView workbookViewId="0">
      <selection activeCell="E147" sqref="E147"/>
    </sheetView>
  </sheetViews>
  <sheetFormatPr baseColWidth="10" defaultColWidth="11.42578125" defaultRowHeight="15.75" x14ac:dyDescent="0.25"/>
  <cols>
    <col min="1" max="1" width="53.7109375" style="43" bestFit="1" customWidth="1"/>
    <col min="2" max="2" width="12.85546875" style="80" customWidth="1"/>
    <col min="3" max="3" width="14.7109375" style="80" customWidth="1"/>
    <col min="4" max="4" width="94.28515625" style="43" customWidth="1"/>
    <col min="5" max="5" width="13.85546875" style="43" customWidth="1"/>
    <col min="6" max="6" width="118.85546875" style="43" customWidth="1"/>
    <col min="7" max="16384" width="11.42578125" style="43"/>
  </cols>
  <sheetData>
    <row r="1" spans="1:6" ht="36.75" thickBot="1" x14ac:dyDescent="0.6">
      <c r="A1" s="160" t="s">
        <v>223</v>
      </c>
      <c r="B1" s="161"/>
      <c r="C1" s="161"/>
      <c r="D1" s="161"/>
      <c r="E1" s="161"/>
      <c r="F1" s="162"/>
    </row>
    <row r="2" spans="1:6" ht="63.75" thickBot="1" x14ac:dyDescent="0.3">
      <c r="A2" s="44" t="s">
        <v>224</v>
      </c>
      <c r="B2" s="45" t="s">
        <v>225</v>
      </c>
      <c r="C2" s="46" t="s">
        <v>226</v>
      </c>
      <c r="D2" s="47" t="s">
        <v>4</v>
      </c>
      <c r="E2" s="47" t="s">
        <v>227</v>
      </c>
      <c r="F2" s="48" t="s">
        <v>228</v>
      </c>
    </row>
    <row r="3" spans="1:6" ht="21.75" thickBot="1" x14ac:dyDescent="0.3">
      <c r="A3" s="163" t="s">
        <v>229</v>
      </c>
      <c r="B3" s="164"/>
      <c r="C3" s="164"/>
      <c r="D3" s="164"/>
      <c r="E3" s="164"/>
      <c r="F3" s="165"/>
    </row>
    <row r="4" spans="1:6" ht="15.75" customHeight="1" x14ac:dyDescent="0.25">
      <c r="A4" s="49" t="s">
        <v>230</v>
      </c>
      <c r="B4" s="50"/>
      <c r="C4" s="50"/>
      <c r="D4" s="51" t="s">
        <v>231</v>
      </c>
      <c r="E4" s="52"/>
      <c r="F4" s="53"/>
    </row>
    <row r="5" spans="1:6" ht="15.75" customHeight="1" x14ac:dyDescent="0.25">
      <c r="A5" s="54" t="s">
        <v>232</v>
      </c>
      <c r="B5" s="55"/>
      <c r="C5" s="55"/>
      <c r="D5" s="56" t="s">
        <v>233</v>
      </c>
      <c r="E5" s="57"/>
      <c r="F5" s="58"/>
    </row>
    <row r="6" spans="1:6" ht="15.75" customHeight="1" x14ac:dyDescent="0.25">
      <c r="A6" s="54" t="s">
        <v>234</v>
      </c>
      <c r="B6" s="55"/>
      <c r="C6" s="55"/>
      <c r="D6" s="56" t="s">
        <v>235</v>
      </c>
      <c r="E6" s="57"/>
      <c r="F6" s="58"/>
    </row>
    <row r="7" spans="1:6" ht="15.75" customHeight="1" x14ac:dyDescent="0.25">
      <c r="A7" s="54" t="s">
        <v>236</v>
      </c>
      <c r="B7" s="55"/>
      <c r="C7" s="55"/>
      <c r="D7" s="56" t="s">
        <v>235</v>
      </c>
      <c r="E7" s="57"/>
      <c r="F7" s="58"/>
    </row>
    <row r="8" spans="1:6" ht="15.75" customHeight="1" x14ac:dyDescent="0.25">
      <c r="A8" s="54" t="s">
        <v>237</v>
      </c>
      <c r="B8" s="55"/>
      <c r="C8" s="55"/>
      <c r="D8" s="56" t="s">
        <v>238</v>
      </c>
      <c r="E8" s="57"/>
      <c r="F8" s="59"/>
    </row>
    <row r="9" spans="1:6" ht="15.75" customHeight="1" x14ac:dyDescent="0.25">
      <c r="A9" s="54" t="s">
        <v>239</v>
      </c>
      <c r="B9" s="55"/>
      <c r="C9" s="55"/>
      <c r="D9" s="56" t="s">
        <v>238</v>
      </c>
      <c r="E9" s="57"/>
      <c r="F9" s="59"/>
    </row>
    <row r="10" spans="1:6" ht="15.75" customHeight="1" x14ac:dyDescent="0.25">
      <c r="A10" s="54" t="s">
        <v>240</v>
      </c>
      <c r="B10" s="55"/>
      <c r="C10" s="55"/>
      <c r="D10" s="56" t="s">
        <v>235</v>
      </c>
      <c r="E10" s="57"/>
      <c r="F10" s="58"/>
    </row>
    <row r="11" spans="1:6" ht="15.75" customHeight="1" x14ac:dyDescent="0.25">
      <c r="A11" s="54" t="s">
        <v>241</v>
      </c>
      <c r="B11" s="55"/>
      <c r="C11" s="55"/>
      <c r="D11" s="56" t="s">
        <v>235</v>
      </c>
      <c r="E11" s="57"/>
      <c r="F11" s="58"/>
    </row>
    <row r="12" spans="1:6" ht="15.75" customHeight="1" x14ac:dyDescent="0.25">
      <c r="A12" s="54" t="s">
        <v>242</v>
      </c>
      <c r="B12" s="55"/>
      <c r="C12" s="55"/>
      <c r="D12" s="56" t="s">
        <v>235</v>
      </c>
      <c r="E12" s="57"/>
      <c r="F12" s="58"/>
    </row>
    <row r="13" spans="1:6" ht="15.75" customHeight="1" x14ac:dyDescent="0.25">
      <c r="A13" s="60" t="s">
        <v>243</v>
      </c>
      <c r="B13" s="61"/>
      <c r="C13" s="61"/>
      <c r="D13" s="62" t="s">
        <v>244</v>
      </c>
      <c r="E13" s="57"/>
      <c r="F13" s="63"/>
    </row>
    <row r="14" spans="1:6" ht="15.75" customHeight="1" x14ac:dyDescent="0.25">
      <c r="A14" s="64" t="s">
        <v>245</v>
      </c>
      <c r="B14" s="61"/>
      <c r="C14" s="61"/>
      <c r="D14" s="62" t="s">
        <v>246</v>
      </c>
      <c r="E14" s="57"/>
      <c r="F14" s="63"/>
    </row>
    <row r="15" spans="1:6" ht="21" x14ac:dyDescent="0.25">
      <c r="A15" s="166" t="s">
        <v>247</v>
      </c>
      <c r="B15" s="167"/>
      <c r="C15" s="167"/>
      <c r="D15" s="167"/>
      <c r="E15" s="167"/>
      <c r="F15" s="168"/>
    </row>
    <row r="16" spans="1:6" ht="15.75" customHeight="1" x14ac:dyDescent="0.25">
      <c r="A16" s="49" t="s">
        <v>248</v>
      </c>
      <c r="B16" s="50"/>
      <c r="C16" s="50"/>
      <c r="D16" s="51" t="s">
        <v>235</v>
      </c>
      <c r="E16" s="57"/>
      <c r="F16" s="53"/>
    </row>
    <row r="17" spans="1:6" ht="15.75" customHeight="1" x14ac:dyDescent="0.25">
      <c r="A17" s="65" t="s">
        <v>249</v>
      </c>
      <c r="B17" s="55"/>
      <c r="C17" s="55"/>
      <c r="D17" s="56" t="s">
        <v>250</v>
      </c>
      <c r="E17" s="57"/>
      <c r="F17" s="58"/>
    </row>
    <row r="18" spans="1:6" ht="15.75" customHeight="1" x14ac:dyDescent="0.25">
      <c r="A18" s="65" t="s">
        <v>251</v>
      </c>
      <c r="B18" s="55"/>
      <c r="C18" s="55"/>
      <c r="D18" s="56" t="s">
        <v>250</v>
      </c>
      <c r="E18" s="66"/>
      <c r="F18" s="58"/>
    </row>
    <row r="19" spans="1:6" ht="15.75" customHeight="1" x14ac:dyDescent="0.25">
      <c r="A19" s="65" t="s">
        <v>252</v>
      </c>
      <c r="B19" s="55"/>
      <c r="C19" s="55"/>
      <c r="D19" s="56" t="s">
        <v>250</v>
      </c>
      <c r="E19" s="67"/>
      <c r="F19" s="58"/>
    </row>
    <row r="20" spans="1:6" x14ac:dyDescent="0.25">
      <c r="A20" s="54" t="s">
        <v>253</v>
      </c>
      <c r="B20" s="55"/>
      <c r="C20" s="55"/>
      <c r="D20" s="56" t="s">
        <v>235</v>
      </c>
      <c r="E20" s="66"/>
      <c r="F20" s="58"/>
    </row>
    <row r="21" spans="1:6" x14ac:dyDescent="0.25">
      <c r="A21" s="54" t="s">
        <v>254</v>
      </c>
      <c r="B21" s="55"/>
      <c r="C21" s="55"/>
      <c r="D21" s="56" t="s">
        <v>235</v>
      </c>
      <c r="E21" s="66"/>
      <c r="F21" s="58"/>
    </row>
    <row r="22" spans="1:6" x14ac:dyDescent="0.25">
      <c r="A22" s="54" t="s">
        <v>255</v>
      </c>
      <c r="B22" s="55"/>
      <c r="C22" s="55"/>
      <c r="D22" s="56" t="s">
        <v>235</v>
      </c>
      <c r="E22" s="57"/>
      <c r="F22" s="58"/>
    </row>
    <row r="23" spans="1:6" ht="15.75" customHeight="1" x14ac:dyDescent="0.25">
      <c r="A23" s="54" t="s">
        <v>256</v>
      </c>
      <c r="B23" s="55"/>
      <c r="C23" s="55"/>
      <c r="D23" s="56" t="s">
        <v>235</v>
      </c>
      <c r="E23" s="57"/>
      <c r="F23" s="58"/>
    </row>
    <row r="24" spans="1:6" x14ac:dyDescent="0.25">
      <c r="A24" s="65" t="s">
        <v>257</v>
      </c>
      <c r="B24" s="55"/>
      <c r="C24" s="55"/>
      <c r="D24" s="56" t="s">
        <v>235</v>
      </c>
      <c r="E24" s="68"/>
      <c r="F24" s="58"/>
    </row>
    <row r="25" spans="1:6" ht="21" x14ac:dyDescent="0.25">
      <c r="A25" s="169" t="s">
        <v>258</v>
      </c>
      <c r="B25" s="170"/>
      <c r="C25" s="170"/>
      <c r="D25" s="170"/>
      <c r="E25" s="170"/>
      <c r="F25" s="171"/>
    </row>
    <row r="26" spans="1:6" ht="15.75" customHeight="1" x14ac:dyDescent="0.25">
      <c r="A26" s="69" t="s">
        <v>259</v>
      </c>
      <c r="B26" s="70"/>
      <c r="C26" s="55"/>
      <c r="D26" s="56" t="s">
        <v>260</v>
      </c>
      <c r="E26" s="57"/>
      <c r="F26" s="58"/>
    </row>
    <row r="27" spans="1:6" ht="15.75" customHeight="1" x14ac:dyDescent="0.25">
      <c r="A27" s="69" t="s">
        <v>261</v>
      </c>
      <c r="B27" s="70"/>
      <c r="C27" s="55"/>
      <c r="D27" s="56" t="s">
        <v>260</v>
      </c>
      <c r="E27" s="57"/>
      <c r="F27" s="58"/>
    </row>
    <row r="28" spans="1:6" ht="15.75" customHeight="1" x14ac:dyDescent="0.25">
      <c r="A28" s="71" t="s">
        <v>262</v>
      </c>
      <c r="B28" s="55"/>
      <c r="C28" s="55"/>
      <c r="D28" s="56" t="s">
        <v>263</v>
      </c>
      <c r="E28" s="57"/>
      <c r="F28" s="58"/>
    </row>
    <row r="29" spans="1:6" ht="15.75" customHeight="1" x14ac:dyDescent="0.25">
      <c r="A29" s="69" t="s">
        <v>264</v>
      </c>
      <c r="B29" s="55"/>
      <c r="C29" s="55"/>
      <c r="D29" s="56" t="s">
        <v>260</v>
      </c>
      <c r="E29" s="72"/>
      <c r="F29" s="58"/>
    </row>
    <row r="30" spans="1:6" x14ac:dyDescent="0.25">
      <c r="A30" s="71" t="s">
        <v>265</v>
      </c>
      <c r="B30" s="55"/>
      <c r="C30" s="55"/>
      <c r="D30" s="56" t="s">
        <v>260</v>
      </c>
      <c r="E30" s="72"/>
      <c r="F30" s="58"/>
    </row>
    <row r="31" spans="1:6" x14ac:dyDescent="0.25">
      <c r="A31" s="71" t="s">
        <v>266</v>
      </c>
      <c r="B31" s="55"/>
      <c r="C31" s="55"/>
      <c r="D31" s="56" t="s">
        <v>267</v>
      </c>
      <c r="E31" s="57"/>
      <c r="F31" s="58"/>
    </row>
    <row r="32" spans="1:6" x14ac:dyDescent="0.25">
      <c r="A32" s="71" t="s">
        <v>268</v>
      </c>
      <c r="B32" s="55"/>
      <c r="C32" s="55"/>
      <c r="D32" s="56" t="s">
        <v>260</v>
      </c>
      <c r="E32" s="66"/>
      <c r="F32" s="58"/>
    </row>
    <row r="33" spans="1:6" x14ac:dyDescent="0.25">
      <c r="A33" s="71" t="s">
        <v>269</v>
      </c>
      <c r="B33" s="55"/>
      <c r="C33" s="55"/>
      <c r="D33" s="56" t="s">
        <v>260</v>
      </c>
      <c r="E33" s="66"/>
      <c r="F33" s="58"/>
    </row>
    <row r="34" spans="1:6" x14ac:dyDescent="0.25">
      <c r="A34" s="71" t="s">
        <v>270</v>
      </c>
      <c r="B34" s="55"/>
      <c r="C34" s="55"/>
      <c r="D34" s="56" t="s">
        <v>260</v>
      </c>
      <c r="E34" s="57"/>
      <c r="F34" s="58"/>
    </row>
    <row r="35" spans="1:6" x14ac:dyDescent="0.25">
      <c r="A35" s="71" t="s">
        <v>271</v>
      </c>
      <c r="B35" s="55"/>
      <c r="C35" s="55"/>
      <c r="D35" s="56" t="s">
        <v>260</v>
      </c>
      <c r="E35" s="66"/>
      <c r="F35" s="58"/>
    </row>
    <row r="36" spans="1:6" x14ac:dyDescent="0.25">
      <c r="A36" s="71" t="s">
        <v>272</v>
      </c>
      <c r="B36" s="55"/>
      <c r="C36" s="55"/>
      <c r="D36" s="56" t="s">
        <v>273</v>
      </c>
      <c r="E36" s="57"/>
      <c r="F36" s="58"/>
    </row>
    <row r="37" spans="1:6" x14ac:dyDescent="0.25">
      <c r="A37" s="71" t="s">
        <v>274</v>
      </c>
      <c r="B37" s="55"/>
      <c r="C37" s="55"/>
      <c r="D37" s="56" t="s">
        <v>260</v>
      </c>
      <c r="E37" s="57"/>
      <c r="F37" s="58"/>
    </row>
    <row r="38" spans="1:6" x14ac:dyDescent="0.25">
      <c r="A38" s="71" t="s">
        <v>275</v>
      </c>
      <c r="B38" s="55"/>
      <c r="C38" s="55"/>
      <c r="D38" s="56" t="s">
        <v>260</v>
      </c>
      <c r="E38" s="66"/>
      <c r="F38" s="58"/>
    </row>
    <row r="39" spans="1:6" x14ac:dyDescent="0.25">
      <c r="A39" s="65" t="s">
        <v>276</v>
      </c>
      <c r="B39" s="55"/>
      <c r="C39" s="55"/>
      <c r="D39" s="56" t="s">
        <v>260</v>
      </c>
      <c r="E39" s="73"/>
      <c r="F39" s="74"/>
    </row>
    <row r="40" spans="1:6" ht="33" customHeight="1" x14ac:dyDescent="0.25">
      <c r="A40" s="169" t="s">
        <v>277</v>
      </c>
      <c r="B40" s="170"/>
      <c r="C40" s="170"/>
      <c r="D40" s="170"/>
      <c r="E40" s="170"/>
      <c r="F40" s="171"/>
    </row>
    <row r="41" spans="1:6" ht="31.5" x14ac:dyDescent="0.25">
      <c r="A41" s="65" t="s">
        <v>278</v>
      </c>
      <c r="B41" s="55"/>
      <c r="C41" s="55"/>
      <c r="D41" s="56"/>
      <c r="E41" s="68"/>
      <c r="F41" s="58"/>
    </row>
    <row r="42" spans="1:6" x14ac:dyDescent="0.25">
      <c r="A42" s="65" t="s">
        <v>279</v>
      </c>
      <c r="B42" s="55"/>
      <c r="C42" s="55"/>
      <c r="D42" s="56" t="s">
        <v>260</v>
      </c>
      <c r="E42" s="68"/>
      <c r="F42" s="58"/>
    </row>
    <row r="43" spans="1:6" ht="31.5" x14ac:dyDescent="0.25">
      <c r="A43" s="65" t="s">
        <v>280</v>
      </c>
      <c r="B43" s="55"/>
      <c r="C43" s="55"/>
      <c r="D43" s="56" t="s">
        <v>281</v>
      </c>
      <c r="E43" s="68"/>
      <c r="F43" s="58"/>
    </row>
    <row r="44" spans="1:6" x14ac:dyDescent="0.25">
      <c r="A44" s="65" t="s">
        <v>282</v>
      </c>
      <c r="B44" s="55"/>
      <c r="C44" s="55"/>
      <c r="D44" s="56" t="s">
        <v>281</v>
      </c>
      <c r="E44" s="68"/>
      <c r="F44" s="58"/>
    </row>
    <row r="45" spans="1:6" x14ac:dyDescent="0.25">
      <c r="A45" s="65" t="s">
        <v>283</v>
      </c>
      <c r="B45" s="55"/>
      <c r="C45" s="55"/>
      <c r="D45" s="56" t="s">
        <v>235</v>
      </c>
      <c r="E45" s="68"/>
      <c r="F45" s="58"/>
    </row>
    <row r="46" spans="1:6" x14ac:dyDescent="0.25">
      <c r="A46" s="65" t="s">
        <v>284</v>
      </c>
      <c r="B46" s="55"/>
      <c r="C46" s="55"/>
      <c r="D46" s="56" t="s">
        <v>285</v>
      </c>
      <c r="E46" s="68"/>
      <c r="F46" s="58"/>
    </row>
    <row r="47" spans="1:6" x14ac:dyDescent="0.25">
      <c r="A47" s="65" t="s">
        <v>286</v>
      </c>
      <c r="B47" s="55"/>
      <c r="C47" s="55"/>
      <c r="D47" s="56" t="s">
        <v>287</v>
      </c>
      <c r="E47" s="68"/>
      <c r="F47" s="58"/>
    </row>
    <row r="48" spans="1:6" x14ac:dyDescent="0.25">
      <c r="A48" s="65" t="s">
        <v>288</v>
      </c>
      <c r="B48" s="55"/>
      <c r="C48" s="55"/>
      <c r="D48" s="56" t="s">
        <v>235</v>
      </c>
      <c r="E48" s="68"/>
      <c r="F48" s="58"/>
    </row>
    <row r="49" spans="1:6" x14ac:dyDescent="0.25">
      <c r="A49" s="65" t="s">
        <v>289</v>
      </c>
      <c r="B49" s="55"/>
      <c r="C49" s="55"/>
      <c r="D49" s="56" t="s">
        <v>235</v>
      </c>
      <c r="E49" s="68"/>
      <c r="F49" s="58"/>
    </row>
    <row r="50" spans="1:6" ht="31.5" x14ac:dyDescent="0.25">
      <c r="A50" s="65" t="s">
        <v>290</v>
      </c>
      <c r="B50" s="55"/>
      <c r="C50" s="55"/>
      <c r="D50" s="56"/>
      <c r="E50" s="68"/>
      <c r="F50" s="58"/>
    </row>
    <row r="51" spans="1:6" ht="31.5" x14ac:dyDescent="0.25">
      <c r="A51" s="65" t="s">
        <v>291</v>
      </c>
      <c r="B51" s="55"/>
      <c r="C51" s="55"/>
      <c r="D51" s="56" t="s">
        <v>292</v>
      </c>
      <c r="E51" s="68"/>
      <c r="F51" s="58"/>
    </row>
    <row r="52" spans="1:6" ht="31.5" x14ac:dyDescent="0.25">
      <c r="A52" s="65" t="s">
        <v>293</v>
      </c>
      <c r="B52" s="55"/>
      <c r="C52" s="55"/>
      <c r="D52" s="56" t="s">
        <v>294</v>
      </c>
      <c r="E52" s="68"/>
      <c r="F52" s="58"/>
    </row>
    <row r="53" spans="1:6" ht="47.25" x14ac:dyDescent="0.25">
      <c r="A53" s="65" t="s">
        <v>295</v>
      </c>
      <c r="B53" s="55"/>
      <c r="C53" s="55"/>
      <c r="D53" s="56" t="s">
        <v>235</v>
      </c>
      <c r="E53" s="68"/>
      <c r="F53" s="58"/>
    </row>
    <row r="54" spans="1:6" ht="31.5" x14ac:dyDescent="0.25">
      <c r="A54" s="65" t="s">
        <v>296</v>
      </c>
      <c r="B54" s="55"/>
      <c r="C54" s="55"/>
      <c r="D54" s="56" t="s">
        <v>297</v>
      </c>
      <c r="E54" s="68"/>
      <c r="F54" s="58"/>
    </row>
    <row r="55" spans="1:6" x14ac:dyDescent="0.25">
      <c r="A55" s="65" t="s">
        <v>298</v>
      </c>
      <c r="B55" s="55"/>
      <c r="C55" s="55"/>
      <c r="D55" s="56" t="s">
        <v>299</v>
      </c>
      <c r="E55" s="68"/>
      <c r="F55" s="58"/>
    </row>
    <row r="56" spans="1:6" x14ac:dyDescent="0.25">
      <c r="A56" s="65" t="s">
        <v>300</v>
      </c>
      <c r="B56" s="55"/>
      <c r="C56" s="55"/>
      <c r="D56" s="56" t="s">
        <v>260</v>
      </c>
      <c r="E56" s="68"/>
      <c r="F56" s="58"/>
    </row>
    <row r="57" spans="1:6" ht="31.5" x14ac:dyDescent="0.25">
      <c r="A57" s="65" t="s">
        <v>301</v>
      </c>
      <c r="B57" s="55"/>
      <c r="C57" s="55"/>
      <c r="D57" s="56" t="s">
        <v>302</v>
      </c>
      <c r="E57" s="68"/>
      <c r="F57" s="58"/>
    </row>
    <row r="58" spans="1:6" ht="31.5" x14ac:dyDescent="0.25">
      <c r="A58" s="65" t="s">
        <v>303</v>
      </c>
      <c r="B58" s="55"/>
      <c r="C58" s="55"/>
      <c r="D58" s="56" t="s">
        <v>304</v>
      </c>
      <c r="E58" s="68"/>
      <c r="F58" s="58"/>
    </row>
    <row r="59" spans="1:6" x14ac:dyDescent="0.25">
      <c r="A59" s="65" t="s">
        <v>305</v>
      </c>
      <c r="B59" s="55"/>
      <c r="C59" s="55"/>
      <c r="D59" s="56" t="s">
        <v>287</v>
      </c>
      <c r="E59" s="68"/>
      <c r="F59" s="58"/>
    </row>
    <row r="60" spans="1:6" ht="31.5" x14ac:dyDescent="0.25">
      <c r="A60" s="65" t="s">
        <v>306</v>
      </c>
      <c r="B60" s="55"/>
      <c r="C60" s="55"/>
      <c r="D60" s="56" t="s">
        <v>297</v>
      </c>
      <c r="E60" s="68"/>
      <c r="F60" s="58"/>
    </row>
    <row r="61" spans="1:6" ht="31.5" x14ac:dyDescent="0.25">
      <c r="A61" s="65" t="s">
        <v>307</v>
      </c>
      <c r="B61" s="55"/>
      <c r="C61" s="55"/>
      <c r="D61" s="56" t="s">
        <v>308</v>
      </c>
      <c r="E61" s="68"/>
      <c r="F61" s="58"/>
    </row>
    <row r="62" spans="1:6" ht="31.5" x14ac:dyDescent="0.25">
      <c r="A62" s="65" t="s">
        <v>309</v>
      </c>
      <c r="B62" s="55"/>
      <c r="C62" s="55"/>
      <c r="D62" s="56" t="s">
        <v>310</v>
      </c>
      <c r="E62" s="68"/>
      <c r="F62" s="58"/>
    </row>
    <row r="63" spans="1:6" ht="31.5" x14ac:dyDescent="0.25">
      <c r="A63" s="65" t="s">
        <v>311</v>
      </c>
      <c r="B63" s="55"/>
      <c r="C63" s="55"/>
      <c r="D63" s="56" t="s">
        <v>297</v>
      </c>
      <c r="E63" s="68"/>
      <c r="F63" s="58"/>
    </row>
    <row r="64" spans="1:6" x14ac:dyDescent="0.25">
      <c r="A64" s="65" t="s">
        <v>312</v>
      </c>
      <c r="B64" s="55"/>
      <c r="C64" s="55"/>
      <c r="D64" s="56" t="s">
        <v>235</v>
      </c>
      <c r="E64" s="68"/>
      <c r="F64" s="58"/>
    </row>
    <row r="65" spans="1:6" x14ac:dyDescent="0.25">
      <c r="A65" s="65" t="s">
        <v>313</v>
      </c>
      <c r="B65" s="55"/>
      <c r="C65" s="55"/>
      <c r="D65" s="56" t="s">
        <v>235</v>
      </c>
      <c r="E65" s="68"/>
      <c r="F65" s="58"/>
    </row>
    <row r="66" spans="1:6" x14ac:dyDescent="0.25">
      <c r="A66" s="65" t="s">
        <v>314</v>
      </c>
      <c r="B66" s="55"/>
      <c r="C66" s="55"/>
      <c r="D66" s="56" t="s">
        <v>315</v>
      </c>
      <c r="E66" s="68"/>
      <c r="F66" s="58"/>
    </row>
    <row r="67" spans="1:6" x14ac:dyDescent="0.25">
      <c r="A67" s="65" t="s">
        <v>316</v>
      </c>
      <c r="B67" s="55"/>
      <c r="C67" s="55"/>
      <c r="D67" s="56" t="s">
        <v>299</v>
      </c>
      <c r="E67" s="68"/>
      <c r="F67" s="58"/>
    </row>
    <row r="68" spans="1:6" ht="31.5" x14ac:dyDescent="0.25">
      <c r="A68" s="65" t="s">
        <v>317</v>
      </c>
      <c r="B68" s="55"/>
      <c r="C68" s="55"/>
      <c r="D68" s="56" t="s">
        <v>318</v>
      </c>
      <c r="E68" s="68"/>
      <c r="F68" s="58"/>
    </row>
    <row r="69" spans="1:6" x14ac:dyDescent="0.25">
      <c r="A69" s="65" t="s">
        <v>319</v>
      </c>
      <c r="B69" s="55"/>
      <c r="C69" s="55"/>
      <c r="D69" s="56" t="s">
        <v>297</v>
      </c>
      <c r="E69" s="68"/>
      <c r="F69" s="58"/>
    </row>
    <row r="70" spans="1:6" x14ac:dyDescent="0.25">
      <c r="A70" s="65" t="s">
        <v>320</v>
      </c>
      <c r="B70" s="55"/>
      <c r="C70" s="55"/>
      <c r="D70" s="56" t="s">
        <v>260</v>
      </c>
      <c r="E70" s="68"/>
      <c r="F70" s="58"/>
    </row>
    <row r="71" spans="1:6" x14ac:dyDescent="0.25">
      <c r="A71" s="65" t="s">
        <v>321</v>
      </c>
      <c r="B71" s="55"/>
      <c r="C71" s="55"/>
      <c r="D71" s="56" t="s">
        <v>322</v>
      </c>
      <c r="E71" s="68"/>
      <c r="F71" s="58"/>
    </row>
    <row r="72" spans="1:6" x14ac:dyDescent="0.25">
      <c r="A72" s="65" t="s">
        <v>323</v>
      </c>
      <c r="B72" s="55"/>
      <c r="C72" s="55"/>
      <c r="D72" s="56" t="s">
        <v>235</v>
      </c>
      <c r="E72" s="68"/>
      <c r="F72" s="58"/>
    </row>
    <row r="73" spans="1:6" x14ac:dyDescent="0.25">
      <c r="A73" s="65" t="s">
        <v>324</v>
      </c>
      <c r="B73" s="55"/>
      <c r="C73" s="55"/>
      <c r="D73" s="56" t="s">
        <v>281</v>
      </c>
      <c r="E73" s="68"/>
      <c r="F73" s="58"/>
    </row>
    <row r="74" spans="1:6" x14ac:dyDescent="0.25">
      <c r="A74" s="65" t="s">
        <v>325</v>
      </c>
      <c r="B74" s="55"/>
      <c r="C74" s="55"/>
      <c r="D74" s="56" t="s">
        <v>326</v>
      </c>
      <c r="E74" s="68"/>
      <c r="F74" s="58"/>
    </row>
    <row r="75" spans="1:6" ht="31.5" x14ac:dyDescent="0.25">
      <c r="A75" s="65" t="s">
        <v>327</v>
      </c>
      <c r="B75" s="55"/>
      <c r="C75" s="55"/>
      <c r="D75" s="56" t="s">
        <v>328</v>
      </c>
      <c r="E75" s="68"/>
      <c r="F75" s="58"/>
    </row>
    <row r="76" spans="1:6" x14ac:dyDescent="0.25">
      <c r="A76" s="65" t="s">
        <v>329</v>
      </c>
      <c r="B76" s="55"/>
      <c r="C76" s="55"/>
      <c r="D76" s="56" t="s">
        <v>328</v>
      </c>
      <c r="E76" s="68"/>
      <c r="F76" s="58"/>
    </row>
    <row r="77" spans="1:6" ht="47.25" x14ac:dyDescent="0.25">
      <c r="A77" s="65" t="s">
        <v>330</v>
      </c>
      <c r="B77" s="55"/>
      <c r="C77" s="55"/>
      <c r="D77" s="56" t="s">
        <v>260</v>
      </c>
      <c r="E77" s="68"/>
      <c r="F77" s="58"/>
    </row>
    <row r="78" spans="1:6" x14ac:dyDescent="0.25">
      <c r="A78" s="65" t="s">
        <v>331</v>
      </c>
      <c r="B78" s="55"/>
      <c r="C78" s="55"/>
      <c r="D78" s="56" t="s">
        <v>235</v>
      </c>
      <c r="E78" s="68"/>
      <c r="F78" s="58"/>
    </row>
    <row r="79" spans="1:6" x14ac:dyDescent="0.25">
      <c r="A79" s="65" t="s">
        <v>332</v>
      </c>
      <c r="B79" s="55"/>
      <c r="C79" s="55"/>
      <c r="D79" s="56" t="s">
        <v>328</v>
      </c>
      <c r="E79" s="68"/>
      <c r="F79" s="58"/>
    </row>
    <row r="80" spans="1:6" x14ac:dyDescent="0.25">
      <c r="A80" s="65" t="s">
        <v>333</v>
      </c>
      <c r="B80" s="55"/>
      <c r="C80" s="55"/>
      <c r="D80" s="56" t="s">
        <v>334</v>
      </c>
      <c r="E80" s="68"/>
      <c r="F80" s="58"/>
    </row>
    <row r="81" spans="1:6" x14ac:dyDescent="0.25">
      <c r="A81" s="65" t="s">
        <v>335</v>
      </c>
      <c r="B81" s="55"/>
      <c r="C81" s="55"/>
      <c r="D81" s="56" t="s">
        <v>328</v>
      </c>
      <c r="E81" s="68"/>
      <c r="F81" s="58"/>
    </row>
    <row r="82" spans="1:6" x14ac:dyDescent="0.25">
      <c r="A82" s="65" t="s">
        <v>336</v>
      </c>
      <c r="B82" s="55"/>
      <c r="C82" s="55"/>
      <c r="D82" s="56" t="s">
        <v>337</v>
      </c>
      <c r="E82" s="68"/>
      <c r="F82" s="58"/>
    </row>
    <row r="83" spans="1:6" x14ac:dyDescent="0.25">
      <c r="A83" s="65" t="s">
        <v>338</v>
      </c>
      <c r="B83" s="55"/>
      <c r="C83" s="55"/>
      <c r="D83" s="56" t="s">
        <v>334</v>
      </c>
      <c r="E83" s="68"/>
      <c r="F83" s="58"/>
    </row>
    <row r="84" spans="1:6" x14ac:dyDescent="0.25">
      <c r="A84" s="65" t="s">
        <v>339</v>
      </c>
      <c r="B84" s="55"/>
      <c r="C84" s="55"/>
      <c r="D84" s="56" t="s">
        <v>315</v>
      </c>
      <c r="E84" s="68"/>
      <c r="F84" s="58"/>
    </row>
    <row r="85" spans="1:6" x14ac:dyDescent="0.25">
      <c r="A85" s="65" t="s">
        <v>340</v>
      </c>
      <c r="B85" s="55"/>
      <c r="C85" s="55"/>
      <c r="D85" s="56" t="s">
        <v>235</v>
      </c>
      <c r="E85" s="68"/>
      <c r="F85" s="58"/>
    </row>
    <row r="86" spans="1:6" ht="31.5" x14ac:dyDescent="0.25">
      <c r="A86" s="65" t="s">
        <v>341</v>
      </c>
      <c r="B86" s="55"/>
      <c r="C86" s="55"/>
      <c r="D86" s="56" t="s">
        <v>318</v>
      </c>
      <c r="E86" s="68"/>
      <c r="F86" s="58"/>
    </row>
    <row r="87" spans="1:6" ht="31.5" x14ac:dyDescent="0.25">
      <c r="A87" s="65" t="s">
        <v>342</v>
      </c>
      <c r="B87" s="55"/>
      <c r="C87" s="55"/>
      <c r="D87" s="56" t="s">
        <v>318</v>
      </c>
      <c r="E87" s="68"/>
      <c r="F87" s="58"/>
    </row>
    <row r="88" spans="1:6" ht="31.5" x14ac:dyDescent="0.25">
      <c r="A88" s="65" t="s">
        <v>343</v>
      </c>
      <c r="B88" s="55"/>
      <c r="C88" s="55"/>
      <c r="D88" s="56" t="s">
        <v>235</v>
      </c>
      <c r="E88" s="68"/>
      <c r="F88" s="58"/>
    </row>
    <row r="89" spans="1:6" x14ac:dyDescent="0.25">
      <c r="A89" s="65" t="s">
        <v>344</v>
      </c>
      <c r="B89" s="55"/>
      <c r="C89" s="55"/>
      <c r="D89" s="56" t="s">
        <v>345</v>
      </c>
      <c r="E89" s="68"/>
      <c r="F89" s="58"/>
    </row>
    <row r="90" spans="1:6" ht="31.5" x14ac:dyDescent="0.25">
      <c r="A90" s="65" t="s">
        <v>346</v>
      </c>
      <c r="B90" s="55"/>
      <c r="C90" s="55"/>
      <c r="D90" s="56" t="s">
        <v>347</v>
      </c>
      <c r="E90" s="68"/>
      <c r="F90" s="58"/>
    </row>
    <row r="91" spans="1:6" x14ac:dyDescent="0.25">
      <c r="A91" s="65" t="s">
        <v>348</v>
      </c>
      <c r="B91" s="55"/>
      <c r="C91" s="55"/>
      <c r="D91" s="56" t="s">
        <v>299</v>
      </c>
      <c r="E91" s="68"/>
      <c r="F91" s="58"/>
    </row>
    <row r="92" spans="1:6" x14ac:dyDescent="0.25">
      <c r="A92" s="65" t="s">
        <v>349</v>
      </c>
      <c r="B92" s="55"/>
      <c r="C92" s="55"/>
      <c r="D92" s="56" t="s">
        <v>299</v>
      </c>
      <c r="E92" s="68"/>
      <c r="F92" s="58"/>
    </row>
    <row r="93" spans="1:6" x14ac:dyDescent="0.25">
      <c r="A93" s="65" t="s">
        <v>350</v>
      </c>
      <c r="B93" s="55"/>
      <c r="C93" s="55"/>
      <c r="D93" s="56" t="s">
        <v>328</v>
      </c>
      <c r="E93" s="68"/>
      <c r="F93" s="58"/>
    </row>
    <row r="94" spans="1:6" x14ac:dyDescent="0.25">
      <c r="A94" s="65" t="s">
        <v>351</v>
      </c>
      <c r="B94" s="55"/>
      <c r="C94" s="55"/>
      <c r="D94" s="56" t="s">
        <v>345</v>
      </c>
      <c r="E94" s="68"/>
      <c r="F94" s="58"/>
    </row>
    <row r="95" spans="1:6" x14ac:dyDescent="0.25">
      <c r="A95" s="65" t="s">
        <v>352</v>
      </c>
      <c r="B95" s="55"/>
      <c r="C95" s="55"/>
      <c r="D95" s="56" t="s">
        <v>299</v>
      </c>
      <c r="E95" s="68"/>
      <c r="F95" s="58"/>
    </row>
    <row r="96" spans="1:6" x14ac:dyDescent="0.25">
      <c r="A96" s="65" t="s">
        <v>353</v>
      </c>
      <c r="B96" s="55"/>
      <c r="C96" s="55"/>
      <c r="D96" s="56" t="s">
        <v>354</v>
      </c>
      <c r="E96" s="68"/>
      <c r="F96" s="58"/>
    </row>
    <row r="97" spans="1:6" ht="31.5" x14ac:dyDescent="0.25">
      <c r="A97" s="65" t="s">
        <v>355</v>
      </c>
      <c r="B97" s="55"/>
      <c r="C97" s="55"/>
      <c r="D97" s="56" t="s">
        <v>328</v>
      </c>
      <c r="E97" s="68"/>
      <c r="F97" s="58"/>
    </row>
    <row r="98" spans="1:6" ht="31.5" x14ac:dyDescent="0.25">
      <c r="A98" s="65" t="s">
        <v>356</v>
      </c>
      <c r="B98" s="55"/>
      <c r="C98" s="55"/>
      <c r="D98" s="56" t="s">
        <v>337</v>
      </c>
      <c r="E98" s="68"/>
      <c r="F98" s="58"/>
    </row>
    <row r="99" spans="1:6" x14ac:dyDescent="0.25">
      <c r="A99" s="65" t="s">
        <v>357</v>
      </c>
      <c r="B99" s="55"/>
      <c r="C99" s="55"/>
      <c r="D99" s="56" t="s">
        <v>337</v>
      </c>
      <c r="E99" s="68"/>
      <c r="F99" s="58"/>
    </row>
    <row r="100" spans="1:6" x14ac:dyDescent="0.25">
      <c r="A100" s="65" t="s">
        <v>358</v>
      </c>
      <c r="B100" s="55"/>
      <c r="C100" s="55"/>
      <c r="D100" s="56" t="s">
        <v>260</v>
      </c>
      <c r="E100" s="68"/>
      <c r="F100" s="58"/>
    </row>
    <row r="101" spans="1:6" x14ac:dyDescent="0.25">
      <c r="A101" s="65" t="s">
        <v>359</v>
      </c>
      <c r="B101" s="55"/>
      <c r="C101" s="55"/>
      <c r="D101" s="56" t="s">
        <v>328</v>
      </c>
      <c r="E101" s="68"/>
      <c r="F101" s="58"/>
    </row>
    <row r="102" spans="1:6" ht="31.5" x14ac:dyDescent="0.25">
      <c r="A102" s="65" t="s">
        <v>360</v>
      </c>
      <c r="B102" s="55"/>
      <c r="C102" s="55"/>
      <c r="D102" s="56" t="s">
        <v>328</v>
      </c>
      <c r="E102" s="68"/>
      <c r="F102" s="58"/>
    </row>
    <row r="103" spans="1:6" x14ac:dyDescent="0.25">
      <c r="A103" s="65" t="s">
        <v>361</v>
      </c>
      <c r="B103" s="55"/>
      <c r="C103" s="55"/>
      <c r="D103" s="56" t="s">
        <v>362</v>
      </c>
      <c r="E103" s="68"/>
      <c r="F103" s="58"/>
    </row>
    <row r="104" spans="1:6" x14ac:dyDescent="0.25">
      <c r="A104" s="65" t="s">
        <v>363</v>
      </c>
      <c r="B104" s="55"/>
      <c r="C104" s="55"/>
      <c r="D104" s="56" t="s">
        <v>362</v>
      </c>
      <c r="E104" s="68"/>
      <c r="F104" s="58"/>
    </row>
    <row r="105" spans="1:6" ht="31.5" x14ac:dyDescent="0.25">
      <c r="A105" s="65" t="s">
        <v>364</v>
      </c>
      <c r="B105" s="55"/>
      <c r="C105" s="55"/>
      <c r="D105" s="56" t="s">
        <v>328</v>
      </c>
      <c r="E105" s="68"/>
      <c r="F105" s="58"/>
    </row>
    <row r="106" spans="1:6" x14ac:dyDescent="0.25">
      <c r="A106" s="65" t="s">
        <v>365</v>
      </c>
      <c r="B106" s="55"/>
      <c r="C106" s="55"/>
      <c r="D106" s="56" t="s">
        <v>260</v>
      </c>
      <c r="E106" s="68"/>
      <c r="F106" s="58"/>
    </row>
    <row r="107" spans="1:6" x14ac:dyDescent="0.25">
      <c r="A107" s="65" t="s">
        <v>366</v>
      </c>
      <c r="B107" s="55"/>
      <c r="C107" s="55"/>
      <c r="D107" s="56" t="s">
        <v>260</v>
      </c>
      <c r="E107" s="68"/>
      <c r="F107" s="58"/>
    </row>
    <row r="108" spans="1:6" x14ac:dyDescent="0.25">
      <c r="A108" s="65" t="s">
        <v>367</v>
      </c>
      <c r="B108" s="55"/>
      <c r="C108" s="55"/>
      <c r="D108" s="56" t="s">
        <v>260</v>
      </c>
      <c r="E108" s="68"/>
      <c r="F108" s="58"/>
    </row>
    <row r="109" spans="1:6" x14ac:dyDescent="0.25">
      <c r="A109" s="65" t="s">
        <v>368</v>
      </c>
      <c r="B109" s="55"/>
      <c r="C109" s="55"/>
      <c r="D109" s="56" t="s">
        <v>328</v>
      </c>
      <c r="E109" s="68"/>
      <c r="F109" s="58"/>
    </row>
    <row r="110" spans="1:6" x14ac:dyDescent="0.25">
      <c r="A110" s="65" t="s">
        <v>369</v>
      </c>
      <c r="B110" s="55"/>
      <c r="C110" s="55"/>
      <c r="D110" s="56" t="s">
        <v>370</v>
      </c>
      <c r="E110" s="68"/>
      <c r="F110" s="58"/>
    </row>
    <row r="111" spans="1:6" x14ac:dyDescent="0.25">
      <c r="A111" s="65" t="s">
        <v>371</v>
      </c>
      <c r="B111" s="55"/>
      <c r="C111" s="55"/>
      <c r="D111" s="56" t="s">
        <v>372</v>
      </c>
      <c r="E111" s="68"/>
      <c r="F111" s="58"/>
    </row>
    <row r="112" spans="1:6" x14ac:dyDescent="0.25">
      <c r="A112" s="65" t="s">
        <v>373</v>
      </c>
      <c r="B112" s="55"/>
      <c r="C112" s="55"/>
      <c r="D112" s="56" t="s">
        <v>374</v>
      </c>
      <c r="E112" s="68"/>
      <c r="F112" s="58"/>
    </row>
    <row r="113" spans="1:6" ht="31.5" x14ac:dyDescent="0.25">
      <c r="A113" s="65" t="s">
        <v>375</v>
      </c>
      <c r="B113" s="55"/>
      <c r="C113" s="55"/>
      <c r="D113" s="56" t="s">
        <v>328</v>
      </c>
      <c r="E113" s="68"/>
      <c r="F113" s="58"/>
    </row>
    <row r="114" spans="1:6" x14ac:dyDescent="0.25">
      <c r="A114" s="65" t="s">
        <v>376</v>
      </c>
      <c r="B114" s="55"/>
      <c r="C114" s="55"/>
      <c r="D114" s="56" t="s">
        <v>260</v>
      </c>
      <c r="E114" s="68"/>
      <c r="F114" s="58"/>
    </row>
    <row r="115" spans="1:6" ht="31.5" x14ac:dyDescent="0.25">
      <c r="A115" s="65" t="s">
        <v>377</v>
      </c>
      <c r="B115" s="55"/>
      <c r="C115" s="55"/>
      <c r="D115" s="56" t="s">
        <v>260</v>
      </c>
      <c r="E115" s="68"/>
      <c r="F115" s="58"/>
    </row>
    <row r="116" spans="1:6" x14ac:dyDescent="0.25">
      <c r="A116" s="65" t="s">
        <v>378</v>
      </c>
      <c r="B116" s="55"/>
      <c r="C116" s="55"/>
      <c r="D116" s="56" t="s">
        <v>370</v>
      </c>
      <c r="E116" s="68"/>
      <c r="F116" s="58"/>
    </row>
    <row r="117" spans="1:6" x14ac:dyDescent="0.25">
      <c r="A117" s="65" t="s">
        <v>379</v>
      </c>
      <c r="B117" s="55"/>
      <c r="C117" s="55"/>
      <c r="D117" s="56" t="s">
        <v>354</v>
      </c>
      <c r="E117" s="68"/>
      <c r="F117" s="58"/>
    </row>
    <row r="118" spans="1:6" ht="31.5" x14ac:dyDescent="0.25">
      <c r="A118" s="65" t="s">
        <v>380</v>
      </c>
      <c r="B118" s="55"/>
      <c r="C118" s="55"/>
      <c r="D118" s="56" t="s">
        <v>260</v>
      </c>
      <c r="E118" s="68"/>
      <c r="F118" s="58"/>
    </row>
    <row r="119" spans="1:6" x14ac:dyDescent="0.25">
      <c r="A119" s="65" t="s">
        <v>381</v>
      </c>
      <c r="B119" s="55"/>
      <c r="C119" s="55"/>
      <c r="D119" s="56" t="s">
        <v>354</v>
      </c>
      <c r="E119" s="68"/>
      <c r="F119" s="58"/>
    </row>
    <row r="120" spans="1:6" ht="31.5" x14ac:dyDescent="0.25">
      <c r="A120" s="65" t="s">
        <v>382</v>
      </c>
      <c r="B120" s="55"/>
      <c r="C120" s="55"/>
      <c r="D120" s="56" t="s">
        <v>347</v>
      </c>
      <c r="E120" s="68"/>
      <c r="F120" s="58"/>
    </row>
    <row r="121" spans="1:6" ht="47.25" x14ac:dyDescent="0.25">
      <c r="A121" s="65" t="s">
        <v>383</v>
      </c>
      <c r="B121" s="55"/>
      <c r="C121" s="55"/>
      <c r="D121" s="56" t="s">
        <v>347</v>
      </c>
      <c r="E121" s="68"/>
      <c r="F121" s="58"/>
    </row>
    <row r="122" spans="1:6" ht="31.5" x14ac:dyDescent="0.25">
      <c r="A122" s="65" t="s">
        <v>384</v>
      </c>
      <c r="B122" s="55"/>
      <c r="C122" s="55"/>
      <c r="D122" s="56" t="s">
        <v>347</v>
      </c>
      <c r="E122" s="68"/>
      <c r="F122" s="58"/>
    </row>
    <row r="123" spans="1:6" x14ac:dyDescent="0.25">
      <c r="A123" s="65" t="s">
        <v>385</v>
      </c>
      <c r="B123" s="55"/>
      <c r="C123" s="55"/>
      <c r="D123" s="56" t="s">
        <v>328</v>
      </c>
      <c r="E123" s="68"/>
      <c r="F123" s="58"/>
    </row>
    <row r="124" spans="1:6" x14ac:dyDescent="0.25">
      <c r="A124" s="65" t="s">
        <v>386</v>
      </c>
      <c r="B124" s="55"/>
      <c r="C124" s="55"/>
      <c r="D124" s="56" t="s">
        <v>328</v>
      </c>
      <c r="E124" s="68"/>
      <c r="F124" s="58"/>
    </row>
    <row r="125" spans="1:6" ht="31.5" x14ac:dyDescent="0.25">
      <c r="A125" s="65" t="s">
        <v>387</v>
      </c>
      <c r="B125" s="55"/>
      <c r="C125" s="55"/>
      <c r="D125" s="56" t="s">
        <v>388</v>
      </c>
      <c r="E125" s="68"/>
      <c r="F125" s="58"/>
    </row>
    <row r="126" spans="1:6" x14ac:dyDescent="0.25">
      <c r="A126" s="65" t="s">
        <v>389</v>
      </c>
      <c r="B126" s="55"/>
      <c r="C126" s="55"/>
      <c r="D126" s="56" t="s">
        <v>370</v>
      </c>
      <c r="E126" s="68"/>
      <c r="F126" s="58"/>
    </row>
    <row r="127" spans="1:6" x14ac:dyDescent="0.25">
      <c r="A127" s="65" t="s">
        <v>390</v>
      </c>
      <c r="B127" s="55"/>
      <c r="C127" s="55"/>
      <c r="D127" s="56" t="s">
        <v>391</v>
      </c>
      <c r="E127" s="68"/>
      <c r="F127" s="58"/>
    </row>
    <row r="128" spans="1:6" ht="31.5" x14ac:dyDescent="0.25">
      <c r="A128" s="65" t="s">
        <v>392</v>
      </c>
      <c r="B128" s="55"/>
      <c r="C128" s="55"/>
      <c r="D128" s="56" t="s">
        <v>370</v>
      </c>
      <c r="E128" s="68"/>
      <c r="F128" s="58"/>
    </row>
    <row r="129" spans="1:6" ht="31.5" x14ac:dyDescent="0.25">
      <c r="A129" s="65" t="s">
        <v>393</v>
      </c>
      <c r="B129" s="55"/>
      <c r="C129" s="55"/>
      <c r="D129" s="56" t="s">
        <v>297</v>
      </c>
      <c r="E129" s="68"/>
      <c r="F129" s="58"/>
    </row>
    <row r="130" spans="1:6" ht="31.5" x14ac:dyDescent="0.25">
      <c r="A130" s="65" t="s">
        <v>394</v>
      </c>
      <c r="B130" s="55"/>
      <c r="C130" s="55"/>
      <c r="D130" s="56" t="s">
        <v>370</v>
      </c>
      <c r="E130" s="68"/>
      <c r="F130" s="58"/>
    </row>
    <row r="131" spans="1:6" x14ac:dyDescent="0.25">
      <c r="A131" s="65" t="s">
        <v>395</v>
      </c>
      <c r="B131" s="55"/>
      <c r="C131" s="55"/>
      <c r="D131" s="56" t="s">
        <v>328</v>
      </c>
      <c r="E131" s="68"/>
      <c r="F131" s="58"/>
    </row>
    <row r="132" spans="1:6" x14ac:dyDescent="0.25">
      <c r="A132" s="65" t="s">
        <v>396</v>
      </c>
      <c r="B132" s="55"/>
      <c r="C132" s="55"/>
      <c r="D132" s="56" t="s">
        <v>370</v>
      </c>
      <c r="E132" s="68"/>
      <c r="F132" s="58"/>
    </row>
    <row r="133" spans="1:6" x14ac:dyDescent="0.25">
      <c r="A133" s="65" t="s">
        <v>397</v>
      </c>
      <c r="B133" s="55"/>
      <c r="C133" s="55"/>
      <c r="D133" s="56" t="s">
        <v>370</v>
      </c>
      <c r="E133" s="68"/>
      <c r="F133" s="58"/>
    </row>
    <row r="134" spans="1:6" ht="31.5" x14ac:dyDescent="0.25">
      <c r="A134" s="65" t="s">
        <v>398</v>
      </c>
      <c r="B134" s="55"/>
      <c r="C134" s="55"/>
      <c r="D134" s="56" t="s">
        <v>297</v>
      </c>
      <c r="E134" s="68"/>
      <c r="F134" s="58"/>
    </row>
    <row r="135" spans="1:6" x14ac:dyDescent="0.25">
      <c r="A135" s="65" t="s">
        <v>399</v>
      </c>
      <c r="B135" s="55"/>
      <c r="C135" s="55"/>
      <c r="D135" s="56"/>
      <c r="E135" s="68"/>
      <c r="F135" s="58"/>
    </row>
    <row r="136" spans="1:6" x14ac:dyDescent="0.25">
      <c r="A136" s="65" t="s">
        <v>400</v>
      </c>
      <c r="B136" s="55"/>
      <c r="C136" s="55"/>
      <c r="D136" s="56" t="s">
        <v>401</v>
      </c>
      <c r="E136" s="68"/>
      <c r="F136" s="58"/>
    </row>
    <row r="137" spans="1:6" ht="31.5" x14ac:dyDescent="0.25">
      <c r="A137" s="65" t="s">
        <v>402</v>
      </c>
      <c r="B137" s="55"/>
      <c r="C137" s="55"/>
      <c r="D137" s="56" t="s">
        <v>372</v>
      </c>
      <c r="E137" s="68"/>
      <c r="F137" s="58"/>
    </row>
    <row r="138" spans="1:6" x14ac:dyDescent="0.25">
      <c r="A138" s="65" t="s">
        <v>403</v>
      </c>
      <c r="B138" s="55"/>
      <c r="C138" s="55"/>
      <c r="D138" s="56" t="s">
        <v>372</v>
      </c>
      <c r="E138" s="68"/>
      <c r="F138" s="58"/>
    </row>
    <row r="139" spans="1:6" ht="31.5" x14ac:dyDescent="0.25">
      <c r="A139" s="65" t="s">
        <v>404</v>
      </c>
      <c r="B139" s="55"/>
      <c r="C139" s="55"/>
      <c r="D139" s="56" t="s">
        <v>388</v>
      </c>
      <c r="E139" s="68"/>
      <c r="F139" s="58"/>
    </row>
    <row r="140" spans="1:6" x14ac:dyDescent="0.25">
      <c r="A140" s="65" t="s">
        <v>405</v>
      </c>
      <c r="B140" s="55"/>
      <c r="C140" s="55"/>
      <c r="D140" s="56" t="s">
        <v>372</v>
      </c>
      <c r="E140" s="68"/>
      <c r="F140" s="58"/>
    </row>
    <row r="141" spans="1:6" ht="31.5" x14ac:dyDescent="0.25">
      <c r="A141" s="65" t="s">
        <v>406</v>
      </c>
      <c r="B141" s="55"/>
      <c r="C141" s="55"/>
      <c r="D141" s="56" t="s">
        <v>328</v>
      </c>
      <c r="E141" s="68"/>
      <c r="F141" s="58"/>
    </row>
    <row r="142" spans="1:6" ht="31.5" x14ac:dyDescent="0.25">
      <c r="A142" s="65" t="s">
        <v>407</v>
      </c>
      <c r="B142" s="55"/>
      <c r="C142" s="55"/>
      <c r="D142" s="56" t="s">
        <v>328</v>
      </c>
      <c r="E142" s="68"/>
      <c r="F142" s="58"/>
    </row>
    <row r="143" spans="1:6" x14ac:dyDescent="0.25">
      <c r="A143" s="65" t="s">
        <v>408</v>
      </c>
      <c r="B143" s="55"/>
      <c r="C143" s="55"/>
      <c r="D143" s="56" t="s">
        <v>401</v>
      </c>
      <c r="E143" s="68"/>
      <c r="F143" s="58"/>
    </row>
    <row r="144" spans="1:6" x14ac:dyDescent="0.25">
      <c r="A144" s="65" t="s">
        <v>409</v>
      </c>
      <c r="B144" s="55"/>
      <c r="C144" s="55"/>
      <c r="D144" s="56" t="s">
        <v>345</v>
      </c>
      <c r="E144" s="68"/>
      <c r="F144" s="58"/>
    </row>
    <row r="145" spans="1:6" ht="16.5" thickBot="1" x14ac:dyDescent="0.3">
      <c r="A145" s="75" t="s">
        <v>410</v>
      </c>
      <c r="B145" s="76"/>
      <c r="C145" s="76"/>
      <c r="D145" s="77" t="s">
        <v>345</v>
      </c>
      <c r="E145" s="78"/>
      <c r="F145" s="79"/>
    </row>
    <row r="146" spans="1:6" x14ac:dyDescent="0.25">
      <c r="E146" s="43" t="e">
        <f>AVERAGE(E4:E14)+AVERAGE(E16:E24)+AVERAGE(E26:E39)+AVERAGE(E41:E145)</f>
        <v>#DIV/0!</v>
      </c>
    </row>
  </sheetData>
  <mergeCells count="5">
    <mergeCell ref="A1:F1"/>
    <mergeCell ref="A3:F3"/>
    <mergeCell ref="A15:F15"/>
    <mergeCell ref="A25:F25"/>
    <mergeCell ref="A40:F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1" sqref="B1"/>
    </sheetView>
  </sheetViews>
  <sheetFormatPr baseColWidth="10" defaultColWidth="9.140625" defaultRowHeight="15" x14ac:dyDescent="0.25"/>
  <cols>
    <col min="1" max="256" width="11.42578125"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76"/>
  <sheetViews>
    <sheetView zoomScale="73" zoomScaleNormal="73" workbookViewId="0">
      <selection activeCell="C75" sqref="C75"/>
    </sheetView>
  </sheetViews>
  <sheetFormatPr baseColWidth="10" defaultColWidth="9.140625" defaultRowHeight="15" x14ac:dyDescent="0.25"/>
  <cols>
    <col min="1" max="1" width="110.28515625" customWidth="1"/>
    <col min="2" max="3" width="22.28515625" style="16" customWidth="1"/>
    <col min="4" max="256" width="11.42578125" customWidth="1"/>
  </cols>
  <sheetData>
    <row r="2" spans="1:4" s="15" customFormat="1" ht="51.6" customHeight="1" x14ac:dyDescent="0.25">
      <c r="A2" s="22" t="s">
        <v>411</v>
      </c>
      <c r="B2" s="22" t="s">
        <v>412</v>
      </c>
      <c r="C2" s="22" t="s">
        <v>413</v>
      </c>
    </row>
    <row r="3" spans="1:4" s="19" customFormat="1" ht="30" x14ac:dyDescent="0.25">
      <c r="A3" s="25" t="s">
        <v>414</v>
      </c>
      <c r="B3" s="26" t="e">
        <f>#REF!</f>
        <v>#REF!</v>
      </c>
      <c r="C3" s="26" t="e">
        <f>#REF!</f>
        <v>#REF!</v>
      </c>
      <c r="D3" s="39" t="e">
        <f>(B3*100%)/C3</f>
        <v>#REF!</v>
      </c>
    </row>
    <row r="4" spans="1:4" x14ac:dyDescent="0.25">
      <c r="A4" s="23" t="s">
        <v>415</v>
      </c>
      <c r="B4" s="27" t="e">
        <f>#REF!</f>
        <v>#REF!</v>
      </c>
      <c r="C4" s="27" t="e">
        <f>#REF!</f>
        <v>#REF!</v>
      </c>
      <c r="D4" s="40" t="e">
        <f t="shared" ref="D4:D67" si="0">(B4*100%)/C4</f>
        <v>#REF!</v>
      </c>
    </row>
    <row r="5" spans="1:4" ht="30" x14ac:dyDescent="0.25">
      <c r="A5" s="29" t="s">
        <v>416</v>
      </c>
      <c r="B5" s="30" t="e">
        <f>#REF!</f>
        <v>#REF!</v>
      </c>
      <c r="C5" s="30">
        <v>0.27815934065934067</v>
      </c>
      <c r="D5" s="40" t="e">
        <f t="shared" si="0"/>
        <v>#REF!</v>
      </c>
    </row>
    <row r="6" spans="1:4" x14ac:dyDescent="0.25">
      <c r="A6" s="3" t="s">
        <v>417</v>
      </c>
      <c r="B6" s="17" t="e">
        <f>#REF!</f>
        <v>#REF!</v>
      </c>
      <c r="C6" s="17" t="e">
        <f>#REF!</f>
        <v>#REF!</v>
      </c>
      <c r="D6" s="40" t="e">
        <f t="shared" si="0"/>
        <v>#REF!</v>
      </c>
    </row>
    <row r="7" spans="1:4" x14ac:dyDescent="0.25">
      <c r="A7" s="3" t="s">
        <v>418</v>
      </c>
      <c r="B7" s="17" t="e">
        <f>#REF!</f>
        <v>#REF!</v>
      </c>
      <c r="C7" s="17" t="e">
        <f>#REF!</f>
        <v>#REF!</v>
      </c>
      <c r="D7" s="40" t="e">
        <f t="shared" si="0"/>
        <v>#REF!</v>
      </c>
    </row>
    <row r="8" spans="1:4" x14ac:dyDescent="0.25">
      <c r="A8" s="29" t="s">
        <v>419</v>
      </c>
      <c r="B8" s="30" t="e">
        <f>#REF!</f>
        <v>#REF!</v>
      </c>
      <c r="C8" s="30">
        <v>0.37087912087912089</v>
      </c>
      <c r="D8" s="40" t="e">
        <f t="shared" si="0"/>
        <v>#REF!</v>
      </c>
    </row>
    <row r="9" spans="1:4" x14ac:dyDescent="0.25">
      <c r="A9" s="3" t="s">
        <v>420</v>
      </c>
      <c r="B9" s="17" t="e">
        <f>#REF!</f>
        <v>#REF!</v>
      </c>
      <c r="C9" s="17" t="e">
        <f>#REF!</f>
        <v>#REF!</v>
      </c>
      <c r="D9" s="40" t="e">
        <f t="shared" si="0"/>
        <v>#REF!</v>
      </c>
    </row>
    <row r="10" spans="1:4" x14ac:dyDescent="0.25">
      <c r="A10" s="33" t="s">
        <v>421</v>
      </c>
      <c r="B10" s="34" t="e">
        <f>#REF!</f>
        <v>#REF!</v>
      </c>
      <c r="C10" s="34" t="e">
        <f>#REF!</f>
        <v>#REF!</v>
      </c>
      <c r="D10" s="40" t="e">
        <f t="shared" si="0"/>
        <v>#REF!</v>
      </c>
    </row>
    <row r="11" spans="1:4" x14ac:dyDescent="0.25">
      <c r="A11" s="29" t="s">
        <v>422</v>
      </c>
      <c r="B11" s="30" t="e">
        <f>#REF!</f>
        <v>#REF!</v>
      </c>
      <c r="C11" s="30" t="e">
        <f>#REF!</f>
        <v>#REF!</v>
      </c>
      <c r="D11" s="40" t="e">
        <f t="shared" si="0"/>
        <v>#REF!</v>
      </c>
    </row>
    <row r="12" spans="1:4" x14ac:dyDescent="0.25">
      <c r="A12" s="3" t="s">
        <v>423</v>
      </c>
      <c r="B12" s="17" t="e">
        <f>#REF!</f>
        <v>#REF!</v>
      </c>
      <c r="C12" s="17" t="e">
        <f>#REF!</f>
        <v>#REF!</v>
      </c>
      <c r="D12" s="40" t="e">
        <f t="shared" si="0"/>
        <v>#REF!</v>
      </c>
    </row>
    <row r="13" spans="1:4" x14ac:dyDescent="0.25">
      <c r="A13" s="3" t="s">
        <v>424</v>
      </c>
      <c r="B13" s="17" t="e">
        <f>#REF!</f>
        <v>#REF!</v>
      </c>
      <c r="C13" s="17" t="e">
        <f>#REF!</f>
        <v>#REF!</v>
      </c>
      <c r="D13" s="40" t="e">
        <f t="shared" si="0"/>
        <v>#REF!</v>
      </c>
    </row>
    <row r="14" spans="1:4" x14ac:dyDescent="0.25">
      <c r="A14" s="23" t="s">
        <v>425</v>
      </c>
      <c r="B14" s="27" t="e">
        <f>#REF!</f>
        <v>#REF!</v>
      </c>
      <c r="C14" s="27" t="e">
        <f>#REF!</f>
        <v>#REF!</v>
      </c>
      <c r="D14" s="40" t="e">
        <f t="shared" si="0"/>
        <v>#REF!</v>
      </c>
    </row>
    <row r="15" spans="1:4" x14ac:dyDescent="0.25">
      <c r="A15" s="29" t="s">
        <v>426</v>
      </c>
      <c r="B15" s="30" t="e">
        <f>#REF!</f>
        <v>#REF!</v>
      </c>
      <c r="C15" s="30" t="e">
        <f>#REF!</f>
        <v>#REF!</v>
      </c>
      <c r="D15" s="40" t="e">
        <f t="shared" si="0"/>
        <v>#REF!</v>
      </c>
    </row>
    <row r="16" spans="1:4" x14ac:dyDescent="0.25">
      <c r="A16" s="3" t="s">
        <v>427</v>
      </c>
      <c r="B16" s="17" t="e">
        <f>#REF!</f>
        <v>#REF!</v>
      </c>
      <c r="C16" s="17" t="e">
        <f>#REF!</f>
        <v>#REF!</v>
      </c>
      <c r="D16" s="40" t="e">
        <f t="shared" si="0"/>
        <v>#REF!</v>
      </c>
    </row>
    <row r="17" spans="1:4" x14ac:dyDescent="0.25">
      <c r="A17" s="33" t="s">
        <v>428</v>
      </c>
      <c r="B17" s="34" t="e">
        <f>#REF!</f>
        <v>#REF!</v>
      </c>
      <c r="C17" s="34" t="e">
        <f>#REF!</f>
        <v>#REF!</v>
      </c>
      <c r="D17" s="40" t="e">
        <f t="shared" si="0"/>
        <v>#REF!</v>
      </c>
    </row>
    <row r="18" spans="1:4" x14ac:dyDescent="0.25">
      <c r="A18" s="29" t="s">
        <v>429</v>
      </c>
      <c r="B18" s="30" t="e">
        <f>#REF!</f>
        <v>#REF!</v>
      </c>
      <c r="C18" s="30" t="e">
        <f>#REF!</f>
        <v>#REF!</v>
      </c>
      <c r="D18" s="40" t="e">
        <f t="shared" si="0"/>
        <v>#REF!</v>
      </c>
    </row>
    <row r="19" spans="1:4" x14ac:dyDescent="0.25">
      <c r="A19" s="3" t="s">
        <v>430</v>
      </c>
      <c r="B19" s="17" t="e">
        <f>#REF!</f>
        <v>#REF!</v>
      </c>
      <c r="C19" s="17" t="e">
        <f>#REF!</f>
        <v>#REF!</v>
      </c>
      <c r="D19" s="40" t="e">
        <f t="shared" si="0"/>
        <v>#REF!</v>
      </c>
    </row>
    <row r="20" spans="1:4" x14ac:dyDescent="0.25">
      <c r="A20" s="3" t="s">
        <v>431</v>
      </c>
      <c r="B20" s="17" t="e">
        <f>#REF!</f>
        <v>#REF!</v>
      </c>
      <c r="C20" s="17" t="e">
        <f>#REF!</f>
        <v>#REF!</v>
      </c>
      <c r="D20" s="40" t="e">
        <f t="shared" si="0"/>
        <v>#REF!</v>
      </c>
    </row>
    <row r="21" spans="1:4" s="19" customFormat="1" ht="30" x14ac:dyDescent="0.25">
      <c r="A21" s="25" t="s">
        <v>432</v>
      </c>
      <c r="B21" s="26" t="e">
        <f>#REF!</f>
        <v>#REF!</v>
      </c>
      <c r="C21" s="26" t="e">
        <f>#REF!</f>
        <v>#REF!</v>
      </c>
      <c r="D21" s="40" t="e">
        <f t="shared" si="0"/>
        <v>#REF!</v>
      </c>
    </row>
    <row r="22" spans="1:4" s="18" customFormat="1" ht="30" x14ac:dyDescent="0.25">
      <c r="A22" s="23" t="s">
        <v>433</v>
      </c>
      <c r="B22" s="27" t="e">
        <f>#REF!</f>
        <v>#REF!</v>
      </c>
      <c r="C22" s="27" t="e">
        <f>#REF!</f>
        <v>#REF!</v>
      </c>
      <c r="D22" s="40" t="e">
        <f t="shared" si="0"/>
        <v>#REF!</v>
      </c>
    </row>
    <row r="23" spans="1:4" s="18" customFormat="1" ht="30" x14ac:dyDescent="0.25">
      <c r="A23" s="29" t="s">
        <v>434</v>
      </c>
      <c r="B23" s="30" t="e">
        <f>#REF!</f>
        <v>#REF!</v>
      </c>
      <c r="C23" s="30" t="e">
        <f>#REF!</f>
        <v>#REF!</v>
      </c>
      <c r="D23" s="40" t="e">
        <f t="shared" si="0"/>
        <v>#REF!</v>
      </c>
    </row>
    <row r="24" spans="1:4" s="18" customFormat="1" x14ac:dyDescent="0.25">
      <c r="A24" s="3" t="s">
        <v>435</v>
      </c>
      <c r="B24" s="17" t="e">
        <f>#REF!</f>
        <v>#REF!</v>
      </c>
      <c r="C24" s="17" t="e">
        <f>#REF!</f>
        <v>#REF!</v>
      </c>
      <c r="D24" s="40" t="e">
        <f t="shared" si="0"/>
        <v>#REF!</v>
      </c>
    </row>
    <row r="25" spans="1:4" s="18" customFormat="1" x14ac:dyDescent="0.25">
      <c r="A25" s="3" t="s">
        <v>436</v>
      </c>
      <c r="B25" s="17" t="e">
        <f>#REF!</f>
        <v>#REF!</v>
      </c>
      <c r="C25" s="17" t="e">
        <f>#REF!</f>
        <v>#REF!</v>
      </c>
      <c r="D25" s="40" t="e">
        <f t="shared" si="0"/>
        <v>#REF!</v>
      </c>
    </row>
    <row r="26" spans="1:4" s="18" customFormat="1" ht="30" x14ac:dyDescent="0.25">
      <c r="A26" s="3" t="s">
        <v>437</v>
      </c>
      <c r="B26" s="17" t="e">
        <f>#REF!</f>
        <v>#REF!</v>
      </c>
      <c r="C26" s="17" t="e">
        <f>#REF!</f>
        <v>#REF!</v>
      </c>
      <c r="D26" s="40" t="e">
        <f t="shared" si="0"/>
        <v>#REF!</v>
      </c>
    </row>
    <row r="27" spans="1:4" s="18" customFormat="1" ht="30" x14ac:dyDescent="0.25">
      <c r="A27" s="29" t="s">
        <v>438</v>
      </c>
      <c r="B27" s="30" t="e">
        <f>#REF!</f>
        <v>#REF!</v>
      </c>
      <c r="C27" s="30" t="e">
        <f>#REF!</f>
        <v>#REF!</v>
      </c>
      <c r="D27" s="40" t="e">
        <f t="shared" si="0"/>
        <v>#REF!</v>
      </c>
    </row>
    <row r="28" spans="1:4" s="18" customFormat="1" x14ac:dyDescent="0.25">
      <c r="A28" s="3" t="s">
        <v>439</v>
      </c>
      <c r="B28" s="17" t="e">
        <f>#REF!</f>
        <v>#REF!</v>
      </c>
      <c r="C28" s="17" t="e">
        <f>#REF!</f>
        <v>#REF!</v>
      </c>
      <c r="D28" s="40" t="e">
        <f t="shared" si="0"/>
        <v>#REF!</v>
      </c>
    </row>
    <row r="29" spans="1:4" s="18" customFormat="1" x14ac:dyDescent="0.25">
      <c r="A29" s="3" t="s">
        <v>440</v>
      </c>
      <c r="B29" s="17" t="e">
        <f>#REF!</f>
        <v>#REF!</v>
      </c>
      <c r="C29" s="17" t="e">
        <f>#REF!</f>
        <v>#REF!</v>
      </c>
      <c r="D29" s="40" t="e">
        <f t="shared" si="0"/>
        <v>#REF!</v>
      </c>
    </row>
    <row r="30" spans="1:4" s="18" customFormat="1" x14ac:dyDescent="0.25">
      <c r="A30" s="23" t="e">
        <f>#REF!</f>
        <v>#REF!</v>
      </c>
      <c r="B30" s="27" t="e">
        <f>#REF!</f>
        <v>#REF!</v>
      </c>
      <c r="C30" s="27" t="e">
        <f>#REF!</f>
        <v>#REF!</v>
      </c>
      <c r="D30" s="40" t="e">
        <f t="shared" si="0"/>
        <v>#REF!</v>
      </c>
    </row>
    <row r="31" spans="1:4" s="18" customFormat="1" x14ac:dyDescent="0.25">
      <c r="A31" s="29" t="s">
        <v>441</v>
      </c>
      <c r="B31" s="30" t="e">
        <f>#REF!</f>
        <v>#REF!</v>
      </c>
      <c r="C31" s="30" t="e">
        <f>#REF!</f>
        <v>#REF!</v>
      </c>
      <c r="D31" s="40" t="e">
        <f t="shared" si="0"/>
        <v>#REF!</v>
      </c>
    </row>
    <row r="32" spans="1:4" s="18" customFormat="1" x14ac:dyDescent="0.25">
      <c r="A32" s="3" t="s">
        <v>442</v>
      </c>
      <c r="B32" s="17" t="e">
        <f>#REF!</f>
        <v>#REF!</v>
      </c>
      <c r="C32" s="17" t="e">
        <f>#REF!</f>
        <v>#REF!</v>
      </c>
      <c r="D32" s="40" t="e">
        <f t="shared" si="0"/>
        <v>#REF!</v>
      </c>
    </row>
    <row r="33" spans="1:4" s="18" customFormat="1" x14ac:dyDescent="0.25">
      <c r="A33" s="3" t="s">
        <v>443</v>
      </c>
      <c r="B33" s="17" t="e">
        <f>#REF!</f>
        <v>#REF!</v>
      </c>
      <c r="C33" s="17" t="e">
        <f>#REF!</f>
        <v>#REF!</v>
      </c>
      <c r="D33" s="40" t="e">
        <f t="shared" si="0"/>
        <v>#REF!</v>
      </c>
    </row>
    <row r="34" spans="1:4" s="18" customFormat="1" x14ac:dyDescent="0.25">
      <c r="A34" s="29" t="s">
        <v>444</v>
      </c>
      <c r="B34" s="30" t="e">
        <f>#REF!</f>
        <v>#REF!</v>
      </c>
      <c r="C34" s="30" t="e">
        <f>#REF!</f>
        <v>#REF!</v>
      </c>
      <c r="D34" s="40" t="e">
        <f t="shared" si="0"/>
        <v>#REF!</v>
      </c>
    </row>
    <row r="35" spans="1:4" s="18" customFormat="1" x14ac:dyDescent="0.25">
      <c r="A35" s="3" t="s">
        <v>445</v>
      </c>
      <c r="B35" s="17" t="e">
        <f>#REF!</f>
        <v>#REF!</v>
      </c>
      <c r="C35" s="17" t="e">
        <f>#REF!</f>
        <v>#REF!</v>
      </c>
      <c r="D35" s="40" t="e">
        <f t="shared" si="0"/>
        <v>#REF!</v>
      </c>
    </row>
    <row r="36" spans="1:4" s="18" customFormat="1" x14ac:dyDescent="0.25">
      <c r="A36" s="3" t="s">
        <v>446</v>
      </c>
      <c r="B36" s="17" t="e">
        <f>#REF!</f>
        <v>#REF!</v>
      </c>
      <c r="C36" s="17" t="e">
        <f>#REF!</f>
        <v>#REF!</v>
      </c>
      <c r="D36" s="40" t="e">
        <f t="shared" si="0"/>
        <v>#REF!</v>
      </c>
    </row>
    <row r="37" spans="1:4" s="19" customFormat="1" ht="30" x14ac:dyDescent="0.25">
      <c r="A37" s="25" t="s">
        <v>447</v>
      </c>
      <c r="B37" s="26" t="e">
        <f>#REF!</f>
        <v>#REF!</v>
      </c>
      <c r="C37" s="26" t="e">
        <f>#REF!</f>
        <v>#REF!</v>
      </c>
      <c r="D37" s="40" t="e">
        <f t="shared" si="0"/>
        <v>#REF!</v>
      </c>
    </row>
    <row r="38" spans="1:4" s="18" customFormat="1" x14ac:dyDescent="0.25">
      <c r="A38" s="23" t="e">
        <f>#REF!</f>
        <v>#REF!</v>
      </c>
      <c r="B38" s="27" t="e">
        <f>#REF!</f>
        <v>#REF!</v>
      </c>
      <c r="C38" s="27" t="e">
        <f>#REF!</f>
        <v>#REF!</v>
      </c>
      <c r="D38" s="40" t="e">
        <f t="shared" si="0"/>
        <v>#REF!</v>
      </c>
    </row>
    <row r="39" spans="1:4" s="18" customFormat="1" ht="30" x14ac:dyDescent="0.25">
      <c r="A39" s="29" t="s">
        <v>448</v>
      </c>
      <c r="B39" s="30" t="e">
        <f>#REF!</f>
        <v>#REF!</v>
      </c>
      <c r="C39" s="30" t="e">
        <f>#REF!</f>
        <v>#REF!</v>
      </c>
      <c r="D39" s="40" t="e">
        <f t="shared" si="0"/>
        <v>#REF!</v>
      </c>
    </row>
    <row r="40" spans="1:4" s="18" customFormat="1" x14ac:dyDescent="0.25">
      <c r="A40" s="3" t="s">
        <v>449</v>
      </c>
      <c r="B40" s="17" t="e">
        <f>#REF!</f>
        <v>#REF!</v>
      </c>
      <c r="C40" s="17" t="e">
        <f>#REF!</f>
        <v>#REF!</v>
      </c>
      <c r="D40" s="40" t="e">
        <f t="shared" si="0"/>
        <v>#REF!</v>
      </c>
    </row>
    <row r="41" spans="1:4" s="18" customFormat="1" x14ac:dyDescent="0.25">
      <c r="A41" s="3" t="s">
        <v>450</v>
      </c>
      <c r="B41" s="17" t="e">
        <f>#REF!</f>
        <v>#REF!</v>
      </c>
      <c r="C41" s="17" t="e">
        <f>#REF!</f>
        <v>#REF!</v>
      </c>
      <c r="D41" s="40" t="e">
        <f t="shared" si="0"/>
        <v>#REF!</v>
      </c>
    </row>
    <row r="42" spans="1:4" s="18" customFormat="1" x14ac:dyDescent="0.25">
      <c r="A42" s="3" t="s">
        <v>451</v>
      </c>
      <c r="B42" s="17" t="e">
        <f>#REF!</f>
        <v>#REF!</v>
      </c>
      <c r="C42" s="17" t="e">
        <f>#REF!</f>
        <v>#REF!</v>
      </c>
      <c r="D42" s="40" t="e">
        <f t="shared" si="0"/>
        <v>#REF!</v>
      </c>
    </row>
    <row r="43" spans="1:4" s="18" customFormat="1" x14ac:dyDescent="0.25">
      <c r="A43" s="3" t="s">
        <v>452</v>
      </c>
      <c r="B43" s="17" t="e">
        <f>#REF!</f>
        <v>#REF!</v>
      </c>
      <c r="C43" s="17" t="e">
        <f>#REF!</f>
        <v>#REF!</v>
      </c>
      <c r="D43" s="40" t="e">
        <f t="shared" si="0"/>
        <v>#REF!</v>
      </c>
    </row>
    <row r="44" spans="1:4" s="18" customFormat="1" x14ac:dyDescent="0.25">
      <c r="A44" s="29" t="s">
        <v>453</v>
      </c>
      <c r="B44" s="30" t="e">
        <f>#REF!</f>
        <v>#REF!</v>
      </c>
      <c r="C44" s="30" t="e">
        <f>#REF!</f>
        <v>#REF!</v>
      </c>
      <c r="D44" s="40" t="e">
        <f t="shared" si="0"/>
        <v>#REF!</v>
      </c>
    </row>
    <row r="45" spans="1:4" s="18" customFormat="1" ht="30" x14ac:dyDescent="0.25">
      <c r="A45" s="3" t="s">
        <v>454</v>
      </c>
      <c r="B45" s="17" t="e">
        <f>#REF!</f>
        <v>#REF!</v>
      </c>
      <c r="C45" s="17" t="e">
        <f>#REF!</f>
        <v>#REF!</v>
      </c>
      <c r="D45" s="40" t="e">
        <f t="shared" si="0"/>
        <v>#REF!</v>
      </c>
    </row>
    <row r="46" spans="1:4" s="18" customFormat="1" ht="30" x14ac:dyDescent="0.25">
      <c r="A46" s="3" t="s">
        <v>455</v>
      </c>
      <c r="B46" s="17" t="e">
        <f>#REF!</f>
        <v>#REF!</v>
      </c>
      <c r="C46" s="17" t="e">
        <f>#REF!</f>
        <v>#REF!</v>
      </c>
      <c r="D46" s="40" t="e">
        <f t="shared" si="0"/>
        <v>#REF!</v>
      </c>
    </row>
    <row r="47" spans="1:4" s="18" customFormat="1" x14ac:dyDescent="0.25">
      <c r="A47" s="23" t="e">
        <f>#REF!</f>
        <v>#REF!</v>
      </c>
      <c r="B47" s="27" t="e">
        <f>#REF!</f>
        <v>#REF!</v>
      </c>
      <c r="C47" s="27" t="e">
        <f>#REF!</f>
        <v>#REF!</v>
      </c>
      <c r="D47" s="40" t="e">
        <f t="shared" si="0"/>
        <v>#REF!</v>
      </c>
    </row>
    <row r="48" spans="1:4" s="18" customFormat="1" x14ac:dyDescent="0.25">
      <c r="A48" s="29" t="s">
        <v>456</v>
      </c>
      <c r="B48" s="30" t="e">
        <f>#REF!</f>
        <v>#REF!</v>
      </c>
      <c r="C48" s="30" t="e">
        <f>#REF!</f>
        <v>#REF!</v>
      </c>
      <c r="D48" s="40" t="e">
        <f t="shared" si="0"/>
        <v>#REF!</v>
      </c>
    </row>
    <row r="49" spans="1:4" s="18" customFormat="1" x14ac:dyDescent="0.25">
      <c r="A49" s="3" t="s">
        <v>457</v>
      </c>
      <c r="B49" s="17" t="e">
        <f>#REF!</f>
        <v>#REF!</v>
      </c>
      <c r="C49" s="17" t="e">
        <f>#REF!</f>
        <v>#REF!</v>
      </c>
      <c r="D49" s="40" t="e">
        <f t="shared" si="0"/>
        <v>#REF!</v>
      </c>
    </row>
    <row r="50" spans="1:4" s="18" customFormat="1" x14ac:dyDescent="0.25">
      <c r="A50" s="3" t="s">
        <v>458</v>
      </c>
      <c r="B50" s="17" t="e">
        <f>#REF!</f>
        <v>#REF!</v>
      </c>
      <c r="C50" s="17" t="e">
        <f>#REF!</f>
        <v>#REF!</v>
      </c>
      <c r="D50" s="40" t="e">
        <f t="shared" si="0"/>
        <v>#REF!</v>
      </c>
    </row>
    <row r="51" spans="1:4" s="18" customFormat="1" x14ac:dyDescent="0.25">
      <c r="A51" s="29" t="s">
        <v>459</v>
      </c>
      <c r="B51" s="30" t="e">
        <f>#REF!</f>
        <v>#REF!</v>
      </c>
      <c r="C51" s="30" t="e">
        <f>#REF!</f>
        <v>#REF!</v>
      </c>
      <c r="D51" s="40" t="e">
        <f t="shared" si="0"/>
        <v>#REF!</v>
      </c>
    </row>
    <row r="52" spans="1:4" s="18" customFormat="1" ht="30" x14ac:dyDescent="0.25">
      <c r="A52" s="3" t="s">
        <v>460</v>
      </c>
      <c r="B52" s="17" t="e">
        <f>#REF!</f>
        <v>#REF!</v>
      </c>
      <c r="C52" s="17" t="e">
        <f>#REF!</f>
        <v>#REF!</v>
      </c>
      <c r="D52" s="40" t="e">
        <f t="shared" si="0"/>
        <v>#REF!</v>
      </c>
    </row>
    <row r="53" spans="1:4" s="18" customFormat="1" x14ac:dyDescent="0.25">
      <c r="A53" s="3" t="s">
        <v>461</v>
      </c>
      <c r="B53" s="17" t="e">
        <f>#REF!</f>
        <v>#REF!</v>
      </c>
      <c r="C53" s="17" t="e">
        <f>#REF!</f>
        <v>#REF!</v>
      </c>
      <c r="D53" s="40" t="e">
        <f t="shared" si="0"/>
        <v>#REF!</v>
      </c>
    </row>
    <row r="54" spans="1:4" ht="30" x14ac:dyDescent="0.25">
      <c r="A54" s="25" t="s">
        <v>462</v>
      </c>
      <c r="B54" s="26" t="e">
        <f>#REF!</f>
        <v>#REF!</v>
      </c>
      <c r="C54" s="26" t="e">
        <f>#REF!</f>
        <v>#REF!</v>
      </c>
      <c r="D54" s="40" t="e">
        <f t="shared" si="0"/>
        <v>#REF!</v>
      </c>
    </row>
    <row r="55" spans="1:4" x14ac:dyDescent="0.25">
      <c r="A55" s="28" t="e">
        <f>#REF!</f>
        <v>#REF!</v>
      </c>
      <c r="B55" s="24" t="e">
        <f>#REF!</f>
        <v>#REF!</v>
      </c>
      <c r="C55" s="24" t="e">
        <f>#REF!</f>
        <v>#REF!</v>
      </c>
      <c r="D55" s="40" t="e">
        <f t="shared" si="0"/>
        <v>#REF!</v>
      </c>
    </row>
    <row r="56" spans="1:4" x14ac:dyDescent="0.25">
      <c r="A56" s="31" t="s">
        <v>463</v>
      </c>
      <c r="B56" s="32" t="e">
        <f>#REF!</f>
        <v>#REF!</v>
      </c>
      <c r="C56" s="32" t="e">
        <f>#REF!</f>
        <v>#REF!</v>
      </c>
      <c r="D56" s="40" t="e">
        <f t="shared" si="0"/>
        <v>#REF!</v>
      </c>
    </row>
    <row r="57" spans="1:4" x14ac:dyDescent="0.25">
      <c r="A57" s="1" t="s">
        <v>464</v>
      </c>
      <c r="B57" s="21" t="e">
        <f>#REF!</f>
        <v>#REF!</v>
      </c>
      <c r="C57" s="21" t="e">
        <f>#REF!</f>
        <v>#REF!</v>
      </c>
      <c r="D57" s="40" t="e">
        <f t="shared" si="0"/>
        <v>#REF!</v>
      </c>
    </row>
    <row r="58" spans="1:4" ht="30" x14ac:dyDescent="0.25">
      <c r="A58" s="20" t="s">
        <v>465</v>
      </c>
      <c r="B58" s="21" t="e">
        <f>#REF!</f>
        <v>#REF!</v>
      </c>
      <c r="C58" s="21" t="e">
        <f>#REF!</f>
        <v>#REF!</v>
      </c>
      <c r="D58" s="40" t="e">
        <f t="shared" si="0"/>
        <v>#REF!</v>
      </c>
    </row>
    <row r="59" spans="1:4" x14ac:dyDescent="0.25">
      <c r="A59" s="1" t="s">
        <v>466</v>
      </c>
      <c r="B59" s="21" t="e">
        <f>#REF!</f>
        <v>#REF!</v>
      </c>
      <c r="C59" s="21" t="e">
        <f>#REF!</f>
        <v>#REF!</v>
      </c>
      <c r="D59" s="40" t="e">
        <f t="shared" si="0"/>
        <v>#REF!</v>
      </c>
    </row>
    <row r="60" spans="1:4" x14ac:dyDescent="0.25">
      <c r="A60" s="31" t="s">
        <v>467</v>
      </c>
      <c r="B60" s="32" t="e">
        <f>#REF!</f>
        <v>#REF!</v>
      </c>
      <c r="C60" s="32" t="e">
        <f>#REF!</f>
        <v>#REF!</v>
      </c>
      <c r="D60" s="40" t="e">
        <f t="shared" si="0"/>
        <v>#REF!</v>
      </c>
    </row>
    <row r="61" spans="1:4" x14ac:dyDescent="0.25">
      <c r="A61" s="1" t="s">
        <v>468</v>
      </c>
      <c r="B61" s="21" t="e">
        <f>#REF!</f>
        <v>#REF!</v>
      </c>
      <c r="C61" s="21" t="e">
        <f>#REF!</f>
        <v>#REF!</v>
      </c>
      <c r="D61" s="40" t="e">
        <f t="shared" si="0"/>
        <v>#REF!</v>
      </c>
    </row>
    <row r="62" spans="1:4" x14ac:dyDescent="0.25">
      <c r="A62" s="1" t="s">
        <v>469</v>
      </c>
      <c r="B62" s="21" t="e">
        <f>#REF!</f>
        <v>#REF!</v>
      </c>
      <c r="C62" s="21" t="e">
        <f>#REF!</f>
        <v>#REF!</v>
      </c>
      <c r="D62" s="40" t="e">
        <f t="shared" si="0"/>
        <v>#REF!</v>
      </c>
    </row>
    <row r="63" spans="1:4" x14ac:dyDescent="0.25">
      <c r="A63" s="28" t="e">
        <f>#REF!</f>
        <v>#REF!</v>
      </c>
      <c r="B63" s="24" t="e">
        <f>#REF!</f>
        <v>#REF!</v>
      </c>
      <c r="C63" s="24" t="e">
        <f>#REF!</f>
        <v>#REF!</v>
      </c>
      <c r="D63" s="40" t="e">
        <f t="shared" si="0"/>
        <v>#REF!</v>
      </c>
    </row>
    <row r="64" spans="1:4" x14ac:dyDescent="0.25">
      <c r="A64" s="31" t="s">
        <v>470</v>
      </c>
      <c r="B64" s="32" t="e">
        <f>#REF!</f>
        <v>#REF!</v>
      </c>
      <c r="C64" s="32" t="e">
        <f>#REF!</f>
        <v>#REF!</v>
      </c>
      <c r="D64" s="40" t="e">
        <f t="shared" si="0"/>
        <v>#REF!</v>
      </c>
    </row>
    <row r="65" spans="1:4" x14ac:dyDescent="0.25">
      <c r="A65" s="1" t="s">
        <v>471</v>
      </c>
      <c r="B65" s="21" t="e">
        <f>#REF!</f>
        <v>#REF!</v>
      </c>
      <c r="C65" s="21" t="e">
        <f>#REF!</f>
        <v>#REF!</v>
      </c>
      <c r="D65" s="40" t="e">
        <f t="shared" si="0"/>
        <v>#REF!</v>
      </c>
    </row>
    <row r="66" spans="1:4" x14ac:dyDescent="0.25">
      <c r="A66" s="1" t="s">
        <v>472</v>
      </c>
      <c r="B66" s="21" t="e">
        <f>#REF!</f>
        <v>#REF!</v>
      </c>
      <c r="C66" s="21" t="e">
        <f>#REF!</f>
        <v>#REF!</v>
      </c>
      <c r="D66" s="40" t="e">
        <f t="shared" si="0"/>
        <v>#REF!</v>
      </c>
    </row>
    <row r="67" spans="1:4" x14ac:dyDescent="0.25">
      <c r="A67" s="31" t="s">
        <v>473</v>
      </c>
      <c r="B67" s="32" t="e">
        <f>#REF!</f>
        <v>#REF!</v>
      </c>
      <c r="C67" s="32" t="e">
        <f>#REF!</f>
        <v>#REF!</v>
      </c>
      <c r="D67" s="40" t="e">
        <f t="shared" si="0"/>
        <v>#REF!</v>
      </c>
    </row>
    <row r="68" spans="1:4" x14ac:dyDescent="0.25">
      <c r="A68" s="1" t="s">
        <v>474</v>
      </c>
      <c r="B68" s="21" t="e">
        <f>#REF!</f>
        <v>#REF!</v>
      </c>
      <c r="C68" s="21" t="e">
        <f>#REF!</f>
        <v>#REF!</v>
      </c>
      <c r="D68" s="40" t="e">
        <f t="shared" ref="D68:D76" si="1">(B68*100%)/C68</f>
        <v>#REF!</v>
      </c>
    </row>
    <row r="69" spans="1:4" x14ac:dyDescent="0.25">
      <c r="A69" s="1" t="s">
        <v>475</v>
      </c>
      <c r="B69" s="21" t="e">
        <f>#REF!</f>
        <v>#REF!</v>
      </c>
      <c r="C69" s="21" t="e">
        <f>#REF!</f>
        <v>#REF!</v>
      </c>
      <c r="D69" s="40" t="e">
        <f t="shared" si="1"/>
        <v>#REF!</v>
      </c>
    </row>
    <row r="70" spans="1:4" x14ac:dyDescent="0.25">
      <c r="A70" s="28" t="e">
        <f>#REF!</f>
        <v>#REF!</v>
      </c>
      <c r="B70" s="24" t="e">
        <f>#REF!</f>
        <v>#REF!</v>
      </c>
      <c r="C70" s="24" t="e">
        <f>#REF!</f>
        <v>#REF!</v>
      </c>
      <c r="D70" s="40" t="e">
        <f t="shared" si="1"/>
        <v>#REF!</v>
      </c>
    </row>
    <row r="71" spans="1:4" x14ac:dyDescent="0.25">
      <c r="A71" s="31" t="s">
        <v>476</v>
      </c>
      <c r="B71" s="32" t="e">
        <f>#REF!</f>
        <v>#REF!</v>
      </c>
      <c r="C71" s="32" t="e">
        <f>#REF!</f>
        <v>#REF!</v>
      </c>
      <c r="D71" s="40" t="e">
        <f t="shared" si="1"/>
        <v>#REF!</v>
      </c>
    </row>
    <row r="72" spans="1:4" x14ac:dyDescent="0.25">
      <c r="A72" s="1" t="s">
        <v>477</v>
      </c>
      <c r="B72" s="21" t="e">
        <f>#REF!</f>
        <v>#REF!</v>
      </c>
      <c r="C72" s="21" t="e">
        <f>#REF!</f>
        <v>#REF!</v>
      </c>
      <c r="D72" s="40" t="e">
        <f t="shared" si="1"/>
        <v>#REF!</v>
      </c>
    </row>
    <row r="73" spans="1:4" x14ac:dyDescent="0.25">
      <c r="A73" s="1" t="s">
        <v>478</v>
      </c>
      <c r="B73" s="21" t="e">
        <f>#REF!</f>
        <v>#REF!</v>
      </c>
      <c r="C73" s="21" t="e">
        <f>#REF!</f>
        <v>#REF!</v>
      </c>
      <c r="D73" s="40" t="e">
        <f t="shared" si="1"/>
        <v>#REF!</v>
      </c>
    </row>
    <row r="74" spans="1:4" x14ac:dyDescent="0.25">
      <c r="A74" s="31" t="s">
        <v>479</v>
      </c>
      <c r="B74" s="32" t="e">
        <f>#REF!</f>
        <v>#REF!</v>
      </c>
      <c r="C74" s="32" t="e">
        <f>#REF!</f>
        <v>#REF!</v>
      </c>
      <c r="D74" s="40" t="e">
        <f t="shared" si="1"/>
        <v>#REF!</v>
      </c>
    </row>
    <row r="75" spans="1:4" x14ac:dyDescent="0.25">
      <c r="A75" s="1" t="s">
        <v>480</v>
      </c>
      <c r="B75" s="21" t="e">
        <f>#REF!</f>
        <v>#REF!</v>
      </c>
      <c r="C75" s="21" t="e">
        <f>#REF!</f>
        <v>#REF!</v>
      </c>
      <c r="D75" s="40" t="e">
        <f t="shared" si="1"/>
        <v>#REF!</v>
      </c>
    </row>
    <row r="76" spans="1:4" x14ac:dyDescent="0.25">
      <c r="A76" s="1" t="s">
        <v>481</v>
      </c>
      <c r="B76" s="21" t="e">
        <f>#REF!</f>
        <v>#REF!</v>
      </c>
      <c r="C76" s="21" t="e">
        <f>#REF!</f>
        <v>#REF!</v>
      </c>
      <c r="D76" s="40" t="e">
        <f t="shared" si="1"/>
        <v>#REF!</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
  <sheetViews>
    <sheetView workbookViewId="0">
      <selection activeCell="A18" sqref="A18"/>
    </sheetView>
  </sheetViews>
  <sheetFormatPr baseColWidth="10" defaultColWidth="9.140625" defaultRowHeight="15" x14ac:dyDescent="0.25"/>
  <cols>
    <col min="1" max="1" width="112" bestFit="1" customWidth="1"/>
    <col min="2" max="2" width="11.42578125" customWidth="1"/>
    <col min="3" max="3" width="16.85546875" customWidth="1"/>
    <col min="4" max="256" width="11.42578125" customWidth="1"/>
  </cols>
  <sheetData>
    <row r="1" spans="1:3" ht="48" thickBot="1" x14ac:dyDescent="0.3">
      <c r="A1" s="35" t="s">
        <v>482</v>
      </c>
      <c r="B1" s="35" t="s">
        <v>483</v>
      </c>
      <c r="C1" s="35" t="s">
        <v>484</v>
      </c>
    </row>
    <row r="2" spans="1:3" ht="33.6" customHeight="1" thickBot="1" x14ac:dyDescent="0.3">
      <c r="A2" s="37" t="s">
        <v>485</v>
      </c>
      <c r="B2" s="38" t="e">
        <f>'ANALISIS OBJETIVO ENERO'!B3</f>
        <v>#REF!</v>
      </c>
      <c r="C2" s="38" t="e">
        <f>'ANALISIS OBJETIVO ENERO'!C3</f>
        <v>#REF!</v>
      </c>
    </row>
    <row r="3" spans="1:3" ht="32.25" thickBot="1" x14ac:dyDescent="0.3">
      <c r="A3" s="37" t="s">
        <v>432</v>
      </c>
      <c r="B3" s="38" t="e">
        <f>'ANALISIS OBJETIVO ENERO'!B21</f>
        <v>#REF!</v>
      </c>
      <c r="C3" s="38" t="e">
        <f>'ANALISIS OBJETIVO ENERO'!C21</f>
        <v>#REF!</v>
      </c>
    </row>
    <row r="4" spans="1:3" ht="32.25" thickBot="1" x14ac:dyDescent="0.3">
      <c r="A4" s="37" t="s">
        <v>447</v>
      </c>
      <c r="B4" s="38" t="e">
        <f>'ANALISIS OBJETIVO ENERO'!B37</f>
        <v>#REF!</v>
      </c>
      <c r="C4" s="38" t="e">
        <f>'ANALISIS OBJETIVO ENERO'!C37</f>
        <v>#REF!</v>
      </c>
    </row>
    <row r="5" spans="1:3" ht="32.25" thickBot="1" x14ac:dyDescent="0.3">
      <c r="A5" s="37" t="s">
        <v>462</v>
      </c>
      <c r="B5" s="38" t="e">
        <f>'ANALISIS OBJETIVO ENERO'!B54</f>
        <v>#REF!</v>
      </c>
      <c r="C5" s="38" t="e">
        <f>'ANALISIS OBJETIVO ENERO'!C54</f>
        <v>#REF!</v>
      </c>
    </row>
    <row r="6" spans="1:3" ht="16.5" thickBot="1" x14ac:dyDescent="0.3">
      <c r="A6" s="35" t="s">
        <v>486</v>
      </c>
      <c r="B6" s="36" t="e">
        <f>AVERAGE(B2:B5)</f>
        <v>#REF!</v>
      </c>
      <c r="C6" s="36" t="e">
        <f>AVERAGE(C2:C5)</f>
        <v>#REF!</v>
      </c>
    </row>
    <row r="8" spans="1:3" x14ac:dyDescent="0.25">
      <c r="B8" s="2"/>
    </row>
    <row r="9" spans="1:3" x14ac:dyDescent="0.25">
      <c r="B9" s="2"/>
    </row>
    <row r="10" spans="1:3" x14ac:dyDescent="0.25">
      <c r="B10"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2"/>
  <sheetViews>
    <sheetView workbookViewId="0">
      <selection activeCell="C75" sqref="C75"/>
    </sheetView>
  </sheetViews>
  <sheetFormatPr baseColWidth="10" defaultColWidth="9.140625" defaultRowHeight="15" x14ac:dyDescent="0.25"/>
  <cols>
    <col min="1" max="1" width="18.85546875" customWidth="1"/>
    <col min="2" max="2" width="128.140625" customWidth="1"/>
    <col min="3" max="256" width="11.42578125" customWidth="1"/>
  </cols>
  <sheetData>
    <row r="1" spans="1:2" ht="17.100000000000001" customHeight="1" thickBot="1" x14ac:dyDescent="0.3">
      <c r="A1" s="4" t="s">
        <v>487</v>
      </c>
      <c r="B1" s="5" t="s">
        <v>488</v>
      </c>
    </row>
    <row r="2" spans="1:2" ht="17.100000000000001" customHeight="1" thickBot="1" x14ac:dyDescent="0.3">
      <c r="A2" s="6" t="s">
        <v>489</v>
      </c>
      <c r="B2" s="7" t="s">
        <v>490</v>
      </c>
    </row>
    <row r="3" spans="1:2" ht="17.100000000000001" customHeight="1" thickBot="1" x14ac:dyDescent="0.3">
      <c r="A3" s="6" t="s">
        <v>491</v>
      </c>
      <c r="B3" s="7" t="s">
        <v>492</v>
      </c>
    </row>
    <row r="4" spans="1:2" ht="17.100000000000001" customHeight="1" thickBot="1" x14ac:dyDescent="0.3">
      <c r="A4" s="8" t="s">
        <v>493</v>
      </c>
      <c r="B4" s="9" t="s">
        <v>494</v>
      </c>
    </row>
    <row r="5" spans="1:2" ht="17.100000000000001" customHeight="1" thickBot="1" x14ac:dyDescent="0.3">
      <c r="A5" s="10" t="s">
        <v>495</v>
      </c>
      <c r="B5" s="11" t="s">
        <v>496</v>
      </c>
    </row>
    <row r="6" spans="1:2" ht="38.1" customHeight="1" thickBot="1" x14ac:dyDescent="0.3">
      <c r="A6" s="14" t="s">
        <v>497</v>
      </c>
      <c r="B6" s="12" t="s">
        <v>498</v>
      </c>
    </row>
    <row r="7" spans="1:2" ht="17.100000000000001" customHeight="1" thickBot="1" x14ac:dyDescent="0.3">
      <c r="A7" s="6" t="s">
        <v>499</v>
      </c>
      <c r="B7" s="7" t="s">
        <v>500</v>
      </c>
    </row>
    <row r="8" spans="1:2" ht="17.100000000000001" customHeight="1" thickBot="1" x14ac:dyDescent="0.3">
      <c r="A8" s="6" t="s">
        <v>501</v>
      </c>
      <c r="B8" s="7" t="s">
        <v>502</v>
      </c>
    </row>
    <row r="9" spans="1:2" ht="17.100000000000001" customHeight="1" thickBot="1" x14ac:dyDescent="0.3">
      <c r="A9" s="6" t="s">
        <v>503</v>
      </c>
      <c r="B9" s="7" t="s">
        <v>504</v>
      </c>
    </row>
    <row r="10" spans="1:2" ht="17.100000000000001" customHeight="1" thickBot="1" x14ac:dyDescent="0.3">
      <c r="A10" s="8" t="s">
        <v>208</v>
      </c>
      <c r="B10" s="9" t="s">
        <v>505</v>
      </c>
    </row>
    <row r="11" spans="1:2" ht="17.100000000000001" customHeight="1" thickBot="1" x14ac:dyDescent="0.3">
      <c r="A11" s="10" t="s">
        <v>506</v>
      </c>
      <c r="B11" s="11" t="s">
        <v>507</v>
      </c>
    </row>
    <row r="12" spans="1:2" ht="25.35" customHeight="1" thickBot="1" x14ac:dyDescent="0.3">
      <c r="A12" s="13" t="s">
        <v>508</v>
      </c>
      <c r="B12" s="12" t="s">
        <v>509</v>
      </c>
    </row>
    <row r="13" spans="1:2" ht="17.100000000000001" customHeight="1" thickBot="1" x14ac:dyDescent="0.3">
      <c r="A13" s="8" t="s">
        <v>510</v>
      </c>
      <c r="B13" s="9" t="s">
        <v>511</v>
      </c>
    </row>
    <row r="14" spans="1:2" ht="17.100000000000001" customHeight="1" thickBot="1" x14ac:dyDescent="0.3">
      <c r="A14" s="10" t="s">
        <v>512</v>
      </c>
      <c r="B14" s="11" t="s">
        <v>513</v>
      </c>
    </row>
    <row r="15" spans="1:2" ht="25.35" customHeight="1" thickBot="1" x14ac:dyDescent="0.3">
      <c r="A15" s="13" t="s">
        <v>297</v>
      </c>
      <c r="B15" s="12" t="s">
        <v>514</v>
      </c>
    </row>
    <row r="16" spans="1:2" ht="17.100000000000001" customHeight="1" thickBot="1" x14ac:dyDescent="0.3">
      <c r="A16" s="6" t="s">
        <v>515</v>
      </c>
      <c r="B16" s="7" t="s">
        <v>516</v>
      </c>
    </row>
    <row r="17" spans="1:2" ht="17.100000000000001" customHeight="1" thickBot="1" x14ac:dyDescent="0.3">
      <c r="A17" s="6" t="s">
        <v>517</v>
      </c>
      <c r="B17" s="7" t="s">
        <v>518</v>
      </c>
    </row>
    <row r="18" spans="1:2" ht="17.100000000000001" customHeight="1" thickBot="1" x14ac:dyDescent="0.3">
      <c r="A18" s="6" t="s">
        <v>519</v>
      </c>
      <c r="B18" s="7" t="s">
        <v>520</v>
      </c>
    </row>
    <row r="19" spans="1:2" ht="17.100000000000001" customHeight="1" x14ac:dyDescent="0.25"/>
    <row r="20" spans="1:2" ht="17.100000000000001" customHeight="1" x14ac:dyDescent="0.25"/>
    <row r="21" spans="1:2" ht="17.100000000000001" customHeight="1" x14ac:dyDescent="0.25"/>
    <row r="22" spans="1:2" ht="17.100000000000001" customHeight="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2710A2C52ABE4AB97F3ECB50F495A7" ma:contentTypeVersion="13" ma:contentTypeDescription="Crear nuevo documento." ma:contentTypeScope="" ma:versionID="d7dab611081e76af76f9aef8a991e955">
  <xsd:schema xmlns:xsd="http://www.w3.org/2001/XMLSchema" xmlns:xs="http://www.w3.org/2001/XMLSchema" xmlns:p="http://schemas.microsoft.com/office/2006/metadata/properties" xmlns:ns2="9376231b-baf8-4fbb-953c-78da3a068472" xmlns:ns3="296bc690-7115-48d3-a28b-c165fe6cc7cd" targetNamespace="http://schemas.microsoft.com/office/2006/metadata/properties" ma:root="true" ma:fieldsID="0e5435eeba3588f898761d67aa7afbaa" ns2:_="" ns3:_="">
    <xsd:import namespace="9376231b-baf8-4fbb-953c-78da3a068472"/>
    <xsd:import namespace="296bc690-7115-48d3-a28b-c165fe6cc7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6231b-baf8-4fbb-953c-78da3a068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ef926b76-9d1f-480f-92a1-cdea3dc81d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6bc690-7115-48d3-a28b-c165fe6cc7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495a7f3-8da1-4b0d-bff5-f2cb1c8e073d}" ma:internalName="TaxCatchAll" ma:showField="CatchAllData" ma:web="296bc690-7115-48d3-a28b-c165fe6cc7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96bc690-7115-48d3-a28b-c165fe6cc7cd">
      <UserInfo>
        <DisplayName>Liliana Andrea Hernández Moreno</DisplayName>
        <AccountId>18</AccountId>
        <AccountType/>
      </UserInfo>
      <UserInfo>
        <DisplayName>Ginna Marcela Guataquira</DisplayName>
        <AccountId>70</AccountId>
        <AccountType/>
      </UserInfo>
      <UserInfo>
        <DisplayName>Oscar Ricardo Niño Durán</DisplayName>
        <AccountId>71</AccountId>
        <AccountType/>
      </UserInfo>
      <UserInfo>
        <DisplayName>Ana María Ortiz Zuluaga</DisplayName>
        <AccountId>58</AccountId>
        <AccountType/>
      </UserInfo>
    </SharedWithUsers>
    <lcf76f155ced4ddcb4097134ff3c332f xmlns="9376231b-baf8-4fbb-953c-78da3a068472">
      <Terms xmlns="http://schemas.microsoft.com/office/infopath/2007/PartnerControls"/>
    </lcf76f155ced4ddcb4097134ff3c332f>
    <TaxCatchAll xmlns="296bc690-7115-48d3-a28b-c165fe6cc7cd"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EF46FD8-6951-41FA-8D3E-E90340C602CE}">
  <ds:schemaRefs>
    <ds:schemaRef ds:uri="http://schemas.microsoft.com/sharepoint/v3/contenttype/forms"/>
  </ds:schemaRefs>
</ds:datastoreItem>
</file>

<file path=customXml/itemProps2.xml><?xml version="1.0" encoding="utf-8"?>
<ds:datastoreItem xmlns:ds="http://schemas.openxmlformats.org/officeDocument/2006/customXml" ds:itemID="{1B0616A9-D62F-4A29-945D-13ABF39B43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6231b-baf8-4fbb-953c-78da3a068472"/>
    <ds:schemaRef ds:uri="296bc690-7115-48d3-a28b-c165fe6cc7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9D523E-A322-49D1-80C1-636E30D50414}">
  <ds:schemaRefs>
    <ds:schemaRef ds:uri="http://schemas.microsoft.com/office/infopath/2007/PartnerControls"/>
    <ds:schemaRef ds:uri="http://schemas.microsoft.com/office/2006/documentManagement/types"/>
    <ds:schemaRef ds:uri="http://purl.org/dc/elements/1.1/"/>
    <ds:schemaRef ds:uri="http://purl.org/dc/dcmitype/"/>
    <ds:schemaRef ds:uri="http://www.w3.org/XML/1998/namespace"/>
    <ds:schemaRef ds:uri="296bc690-7115-48d3-a28b-c165fe6cc7cd"/>
    <ds:schemaRef ds:uri="http://schemas.openxmlformats.org/package/2006/metadata/core-properties"/>
    <ds:schemaRef ds:uri="9376231b-baf8-4fbb-953c-78da3a068472"/>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12B92577-7828-47A0-AB1C-DAC8BE0311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FORMATO</vt:lpstr>
      <vt:lpstr>PLAN DIRECTIVA 5</vt:lpstr>
      <vt:lpstr>CRONOGRAMA CENSO</vt:lpstr>
      <vt:lpstr>PLAN ATENCIÓN DE TRÁMITES</vt:lpstr>
      <vt:lpstr>ANALISIS OBJETIVO ENERO</vt:lpstr>
      <vt:lpstr>OBJETIVOS ENERO</vt:lpstr>
      <vt:lpstr>BAJA EJECUCION ENERO</vt:lpstr>
    </vt:vector>
  </TitlesOfParts>
  <Manager/>
  <Company>dasdas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NatVanPla</dc:creator>
  <cp:keywords/>
  <dc:description/>
  <cp:lastModifiedBy>Luz Janeth Quiroga</cp:lastModifiedBy>
  <cp:revision/>
  <dcterms:created xsi:type="dcterms:W3CDTF">2011-02-25T18:30:59Z</dcterms:created>
  <dcterms:modified xsi:type="dcterms:W3CDTF">2022-06-23T17:03:28Z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Liliana Andrea Hernández Moreno;Ginna Marcela Guataquira;Oscar Ricardo Niño Durán;Ana María Ortiz Zuluaga</vt:lpwstr>
  </property>
  <property fmtid="{D5CDD505-2E9C-101B-9397-08002B2CF9AE}" pid="3" name="SharedWithUsers">
    <vt:lpwstr>18;#Liliana Andrea Hernández Moreno;#70;#Ginna Marcela Guataquira;#71;#Oscar Ricardo Niño Durán;#58;#Ana María Ortiz Zuluaga</vt:lpwstr>
  </property>
  <property fmtid="{D5CDD505-2E9C-101B-9397-08002B2CF9AE}" pid="4" name="ContentTypeId">
    <vt:lpwstr>0x010100272710A2C52ABE4AB97F3ECB50F495A7</vt:lpwstr>
  </property>
</Properties>
</file>