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ABC\ACT_BASES\B_CUPO_DEUDA\"/>
    </mc:Choice>
  </mc:AlternateContent>
  <xr:revisionPtr revIDLastSave="0" documentId="8_{0A2A3F50-EC38-4F91-B8EC-5DE2EEED8CD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Acuerdo 527_2013" sheetId="1" r:id="rId1"/>
    <sheet name="Acuerdo 646_2016" sheetId="2" r:id="rId2"/>
    <sheet name="Acuerdo 690_2017" sheetId="3" r:id="rId3"/>
    <sheet name="Acuerdo 781_2020" sheetId="4" r:id="rId4"/>
    <sheet name="Acuerdo_840_2022" sheetId="5" r:id="rId5"/>
  </sheets>
  <definedNames>
    <definedName name="_xlnm._FilterDatabase" localSheetId="0" hidden="1">'Acuerdo 527_2013'!$A$4:$AZ$11</definedName>
    <definedName name="_xlnm.Print_Area" localSheetId="0">'Acuerdo 527_2013'!$A$1:$AX$11</definedName>
    <definedName name="_xlnm.Print_Titles" localSheetId="0">'Acuerdo 527_2013'!$4:$4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5" l="1"/>
  <c r="J10" i="5" s="1"/>
  <c r="J7" i="5"/>
  <c r="J8" i="5" s="1"/>
  <c r="J5" i="5"/>
  <c r="J6" i="5"/>
  <c r="L9" i="4"/>
  <c r="L7" i="4"/>
  <c r="L8" i="4" s="1"/>
  <c r="L5" i="4"/>
  <c r="L6" i="4" s="1"/>
  <c r="I6" i="4"/>
  <c r="J6" i="4"/>
  <c r="I8" i="4"/>
  <c r="J8" i="4"/>
  <c r="I10" i="4"/>
  <c r="J10" i="4"/>
  <c r="N10" i="2"/>
  <c r="N8" i="2"/>
  <c r="N6" i="2"/>
  <c r="N11" i="2" s="1"/>
  <c r="K10" i="4"/>
  <c r="H10" i="4"/>
  <c r="G10" i="4"/>
  <c r="E10" i="4"/>
  <c r="C10" i="4"/>
  <c r="L10" i="4"/>
  <c r="K8" i="4"/>
  <c r="H8" i="4"/>
  <c r="G8" i="4"/>
  <c r="E8" i="4"/>
  <c r="C8" i="4"/>
  <c r="K6" i="4"/>
  <c r="H6" i="4"/>
  <c r="G6" i="4"/>
  <c r="E6" i="4"/>
  <c r="C6" i="4"/>
  <c r="M10" i="3"/>
  <c r="M8" i="3"/>
  <c r="M6" i="3"/>
  <c r="Q10" i="1"/>
  <c r="Q8" i="1"/>
  <c r="Q6" i="1"/>
  <c r="C6" i="5"/>
  <c r="E6" i="5"/>
  <c r="G6" i="5"/>
  <c r="H6" i="5"/>
  <c r="I6" i="5"/>
  <c r="C8" i="5"/>
  <c r="E8" i="5"/>
  <c r="G8" i="5"/>
  <c r="H8" i="5"/>
  <c r="I8" i="5"/>
  <c r="C10" i="5"/>
  <c r="E10" i="5"/>
  <c r="G10" i="5"/>
  <c r="H10" i="5"/>
  <c r="I10" i="5"/>
  <c r="O9" i="3"/>
  <c r="O10" i="3" s="1"/>
  <c r="O7" i="3"/>
  <c r="O8" i="3" s="1"/>
  <c r="O5" i="3"/>
  <c r="O6" i="3" s="1"/>
  <c r="N10" i="3"/>
  <c r="L10" i="3"/>
  <c r="K10" i="3"/>
  <c r="J10" i="3"/>
  <c r="I10" i="3"/>
  <c r="H10" i="3"/>
  <c r="G10" i="3"/>
  <c r="E10" i="3"/>
  <c r="C10" i="3"/>
  <c r="N8" i="3"/>
  <c r="L8" i="3"/>
  <c r="K8" i="3"/>
  <c r="J8" i="3"/>
  <c r="I8" i="3"/>
  <c r="H8" i="3"/>
  <c r="G8" i="3"/>
  <c r="E8" i="3"/>
  <c r="C8" i="3"/>
  <c r="N6" i="3"/>
  <c r="L6" i="3"/>
  <c r="K6" i="3"/>
  <c r="J6" i="3"/>
  <c r="I6" i="3"/>
  <c r="H6" i="3"/>
  <c r="G6" i="3"/>
  <c r="E6" i="3"/>
  <c r="C6" i="3"/>
  <c r="P9" i="2"/>
  <c r="P10" i="2" s="1"/>
  <c r="P7" i="2"/>
  <c r="P8" i="2" s="1"/>
  <c r="P5" i="2"/>
  <c r="P6" i="2" s="1"/>
  <c r="O10" i="2"/>
  <c r="M10" i="2"/>
  <c r="L10" i="2"/>
  <c r="K10" i="2"/>
  <c r="J10" i="2"/>
  <c r="I10" i="2"/>
  <c r="H10" i="2"/>
  <c r="G10" i="2"/>
  <c r="E10" i="2"/>
  <c r="C10" i="2"/>
  <c r="O8" i="2"/>
  <c r="M8" i="2"/>
  <c r="L8" i="2"/>
  <c r="K8" i="2"/>
  <c r="J8" i="2"/>
  <c r="I8" i="2"/>
  <c r="H8" i="2"/>
  <c r="G8" i="2"/>
  <c r="E8" i="2"/>
  <c r="C8" i="2"/>
  <c r="O6" i="2"/>
  <c r="M6" i="2"/>
  <c r="L6" i="2"/>
  <c r="K6" i="2"/>
  <c r="J6" i="2"/>
  <c r="I6" i="2"/>
  <c r="H6" i="2"/>
  <c r="G6" i="2"/>
  <c r="E6" i="2"/>
  <c r="C6" i="2"/>
  <c r="S9" i="1"/>
  <c r="S10" i="1" s="1"/>
  <c r="S7" i="1"/>
  <c r="S8" i="1" s="1"/>
  <c r="S5" i="1"/>
  <c r="S6" i="1" s="1"/>
  <c r="O10" i="1"/>
  <c r="O8" i="1"/>
  <c r="O6" i="1"/>
  <c r="L10" i="1"/>
  <c r="K10" i="1"/>
  <c r="J10" i="1"/>
  <c r="L8" i="1"/>
  <c r="K8" i="1"/>
  <c r="J8" i="1"/>
  <c r="L6" i="1"/>
  <c r="K6" i="1"/>
  <c r="J6" i="1"/>
  <c r="I10" i="1"/>
  <c r="M10" i="1"/>
  <c r="N10" i="1"/>
  <c r="P10" i="1"/>
  <c r="R10" i="1"/>
  <c r="H10" i="1"/>
  <c r="I8" i="1"/>
  <c r="M8" i="1"/>
  <c r="N8" i="1"/>
  <c r="P8" i="1"/>
  <c r="R8" i="1"/>
  <c r="I6" i="1"/>
  <c r="M6" i="1"/>
  <c r="N6" i="1"/>
  <c r="P6" i="1"/>
  <c r="R6" i="1"/>
  <c r="H6" i="1"/>
  <c r="G10" i="1"/>
  <c r="G6" i="1"/>
  <c r="I11" i="4" l="1"/>
  <c r="E11" i="4"/>
  <c r="G11" i="4"/>
  <c r="C11" i="5"/>
  <c r="J11" i="5"/>
  <c r="E11" i="5"/>
  <c r="H11" i="4"/>
  <c r="J11" i="4"/>
  <c r="K11" i="4"/>
  <c r="C11" i="4"/>
  <c r="L11" i="1"/>
  <c r="Q11" i="1"/>
  <c r="L11" i="4"/>
  <c r="M11" i="3"/>
  <c r="O11" i="1"/>
  <c r="G11" i="5"/>
  <c r="I11" i="5"/>
  <c r="H11" i="5"/>
  <c r="K11" i="3"/>
  <c r="G11" i="3"/>
  <c r="N11" i="3"/>
  <c r="H11" i="3"/>
  <c r="J11" i="3"/>
  <c r="C11" i="3"/>
  <c r="E11" i="3"/>
  <c r="I11" i="3"/>
  <c r="L11" i="3"/>
  <c r="O11" i="3"/>
  <c r="O11" i="2"/>
  <c r="H11" i="2"/>
  <c r="G11" i="2"/>
  <c r="I11" i="2"/>
  <c r="J11" i="2"/>
  <c r="L11" i="2"/>
  <c r="K11" i="2"/>
  <c r="C11" i="2"/>
  <c r="M11" i="2"/>
  <c r="E11" i="2"/>
  <c r="P11" i="2"/>
  <c r="K11" i="1"/>
  <c r="J11" i="1"/>
  <c r="I11" i="1"/>
  <c r="S11" i="1"/>
  <c r="R11" i="1"/>
  <c r="P11" i="1"/>
  <c r="N11" i="1"/>
  <c r="M11" i="1"/>
  <c r="E10" i="1" l="1"/>
  <c r="E6" i="1"/>
  <c r="C10" i="1"/>
  <c r="C8" i="1"/>
  <c r="C6" i="1"/>
  <c r="E8" i="1"/>
  <c r="E11" i="1" s="1"/>
  <c r="G8" i="1"/>
  <c r="G11" i="1" s="1"/>
  <c r="H8" i="1"/>
  <c r="H11" i="1" s="1"/>
  <c r="C11" i="1" l="1"/>
</calcChain>
</file>

<file path=xl/sharedStrings.xml><?xml version="1.0" encoding="utf-8"?>
<sst xmlns="http://schemas.openxmlformats.org/spreadsheetml/2006/main" count="285" uniqueCount="107">
  <si>
    <t>RUBRO</t>
  </si>
  <si>
    <t>NOMBRE PROYECTO</t>
  </si>
  <si>
    <t>Total General</t>
  </si>
  <si>
    <t>PRESUPUESTO 2017</t>
  </si>
  <si>
    <t>CDP
2017</t>
  </si>
  <si>
    <t>VALOR CDP
2017</t>
  </si>
  <si>
    <t>CRP
2017</t>
  </si>
  <si>
    <t>VALOR CRP
2017</t>
  </si>
  <si>
    <t>VALOR GIROS
2018</t>
  </si>
  <si>
    <t>PRESUPUESTO 2018</t>
  </si>
  <si>
    <t>CDP
2018</t>
  </si>
  <si>
    <t>VALOR CDP
2018</t>
  </si>
  <si>
    <t>CRP
2018</t>
  </si>
  <si>
    <t>VALOR CRP
2018</t>
  </si>
  <si>
    <t>3311504291002162</t>
  </si>
  <si>
    <t>3311502181063143</t>
  </si>
  <si>
    <t>GIROS
2017</t>
  </si>
  <si>
    <t>GIROS
2018</t>
  </si>
  <si>
    <t>GIROS
2019</t>
  </si>
  <si>
    <t>VALOR GIROS
2019</t>
  </si>
  <si>
    <t>3311502181061145</t>
  </si>
  <si>
    <t>PRESUPUESTO 2019</t>
  </si>
  <si>
    <t>CDP
2019</t>
  </si>
  <si>
    <t>VALOR CDP
2019</t>
  </si>
  <si>
    <t>CRP
2019</t>
  </si>
  <si>
    <t>VALOR CRP
2019</t>
  </si>
  <si>
    <t>VALOR GIROS
2020</t>
  </si>
  <si>
    <t>GIROS
2020</t>
  </si>
  <si>
    <t>PRESUPUESTO 2020</t>
  </si>
  <si>
    <t>CDP
2020</t>
  </si>
  <si>
    <t>VALOR CDP
2020</t>
  </si>
  <si>
    <t>CRP
2020</t>
  </si>
  <si>
    <t>VALOR CRP
2020</t>
  </si>
  <si>
    <t>Elaborado: Nombre y correo</t>
  </si>
  <si>
    <t>Revisado: Nombre y correo</t>
  </si>
  <si>
    <t>Aprobado: Nombre y correo</t>
  </si>
  <si>
    <t>Subtotal proyecto 3311502181062143</t>
  </si>
  <si>
    <t>001</t>
  </si>
  <si>
    <t>002</t>
  </si>
  <si>
    <t>ANULACIONES/LIBERACIONES</t>
  </si>
  <si>
    <t>GIROS
2021</t>
  </si>
  <si>
    <t>PRESUPUESTO 2013</t>
  </si>
  <si>
    <t>CDP
2013</t>
  </si>
  <si>
    <t>VALOR CDP
2013</t>
  </si>
  <si>
    <t>CRP
2013</t>
  </si>
  <si>
    <t>VALOR CRP
2013</t>
  </si>
  <si>
    <t>GIROS
2013</t>
  </si>
  <si>
    <t>GIROS
2014</t>
  </si>
  <si>
    <t>GIROS
2015</t>
  </si>
  <si>
    <t>GIROS
2016</t>
  </si>
  <si>
    <t>PRESUPUESTO 2014</t>
  </si>
  <si>
    <t>CDP
2014</t>
  </si>
  <si>
    <t>VALOR CDP
2014</t>
  </si>
  <si>
    <t>CRP
2014</t>
  </si>
  <si>
    <t>VALOR CRP
2014</t>
  </si>
  <si>
    <t>VALOR GIROS
2014</t>
  </si>
  <si>
    <t>VALOR GIROS
2015</t>
  </si>
  <si>
    <t>VALOR GIROS
2016</t>
  </si>
  <si>
    <t>VALOR GIROS
2017</t>
  </si>
  <si>
    <t>VALOR GIROS
2021</t>
  </si>
  <si>
    <t>PRESUPUESTO 2015</t>
  </si>
  <si>
    <t>PRESUPUESTO 2016</t>
  </si>
  <si>
    <t>SALDO POR
GIRAR VIGENCIA 2013</t>
  </si>
  <si>
    <t>SALDO
POR GIRAR VIGENCIA 2014</t>
  </si>
  <si>
    <t>SALDO POR
GIRAR VIGENCIA 2015</t>
  </si>
  <si>
    <t>SALDO POR
GIRAR VIGENCIA 2016</t>
  </si>
  <si>
    <t>CDP
2015</t>
  </si>
  <si>
    <t>VALOR CDP
2015</t>
  </si>
  <si>
    <t>CRP
2015</t>
  </si>
  <si>
    <t>VALOR CRP
2015</t>
  </si>
  <si>
    <t>CDP
2016</t>
  </si>
  <si>
    <t>VALOR CDP
2016</t>
  </si>
  <si>
    <t>CRP
2016</t>
  </si>
  <si>
    <t>VALOR CRP
2016</t>
  </si>
  <si>
    <t>REPORTE DE EJECUCIÓN DE RECURSOS DEL CUPO DE DEUDA DEL ACUERDO 527 DE 2013</t>
  </si>
  <si>
    <t>REPORTE DE EJECUCIÓN DE RECURSOS DEL CUPO DE DEUDA DEL ACUERDO 646 DE 2016</t>
  </si>
  <si>
    <t>SALDO
POR GIRAR VIGENCIA 2017</t>
  </si>
  <si>
    <t>REPORTE DE EJECUCIÓN DE RECURSOS DEL CUPO DE DEUDA DEL ACUERDO 690 DE 2017</t>
  </si>
  <si>
    <t>SALDO
POR GIRAR VIGENCIA 2020</t>
  </si>
  <si>
    <t>SALDO
POR GIRAR VIGENCIA 2019</t>
  </si>
  <si>
    <t>SALDO
POR GIRAR VIGENCIA 2018</t>
  </si>
  <si>
    <t>SALDO POR
GIRAR VIGENCIA 2017</t>
  </si>
  <si>
    <t>SALDO POR
GIRAR VIGENCIA 2020</t>
  </si>
  <si>
    <t>PRESUPUESTO 2021</t>
  </si>
  <si>
    <t>CDP
2021</t>
  </si>
  <si>
    <t>VALOR CDP
2021</t>
  </si>
  <si>
    <t>CRP
2021</t>
  </si>
  <si>
    <t>VALOR CRP
2021</t>
  </si>
  <si>
    <t>PRESUPUESTO  2017</t>
  </si>
  <si>
    <t>PROYECTO A</t>
  </si>
  <si>
    <t>PROYECTO B</t>
  </si>
  <si>
    <t>PROYECTO Z</t>
  </si>
  <si>
    <t>GIROS
2022</t>
  </si>
  <si>
    <t>VALOR GIROS
2022</t>
  </si>
  <si>
    <t>PRESUPUESTO  2020</t>
  </si>
  <si>
    <t>CON CORTE A 30 DE JUNIO DE 2022</t>
  </si>
  <si>
    <t>SALDO
POR GIRAR VIGENCIA 2021</t>
  </si>
  <si>
    <t>PRESUPUESTO 2022</t>
  </si>
  <si>
    <t>CDP
2022</t>
  </si>
  <si>
    <t>VALOR CDP
2022</t>
  </si>
  <si>
    <t>CRP
2022</t>
  </si>
  <si>
    <t>VALOR CRP
2022</t>
  </si>
  <si>
    <t>SALDO
POR GIRAR VIGENCIA 2022</t>
  </si>
  <si>
    <t>CON CORTE A 30 DE JUNIO DE 2023</t>
  </si>
  <si>
    <t>A 30 DE JUNIO DE 2022</t>
  </si>
  <si>
    <t>A 30 DE JUNIO DE 2023</t>
  </si>
  <si>
    <t>SALDO POR
GIRAR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</si>
</sst>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medium">
        <color theme="4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/>
      </left>
      <right style="medium">
        <color theme="4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rgb="FFB2B2B2"/>
      </right>
      <top style="medium">
        <color theme="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theme="4"/>
      </top>
      <bottom style="thin">
        <color rgb="FFB2B2B2"/>
      </bottom>
      <diagonal/>
    </border>
    <border>
      <left style="thin">
        <color rgb="FFB2B2B2"/>
      </left>
      <right/>
      <top style="medium">
        <color theme="4"/>
      </top>
      <bottom style="thin">
        <color rgb="FFB2B2B2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1454817346722"/>
      </left>
      <right style="medium">
        <color theme="4" tint="0.39994506668294322"/>
      </right>
      <top style="thin">
        <color rgb="FFB2B2B2"/>
      </top>
      <bottom style="thin">
        <color theme="4" tint="0.39991454817346722"/>
      </bottom>
      <diagonal/>
    </border>
    <border>
      <left style="thin">
        <color theme="4"/>
      </left>
      <right style="medium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14548173467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medium">
        <color theme="4" tint="0.39994506668294322"/>
      </right>
      <top style="thin">
        <color theme="4"/>
      </top>
      <bottom style="medium">
        <color theme="4"/>
      </bottom>
      <diagonal/>
    </border>
  </borders>
  <cellStyleXfs count="3">
    <xf numFmtId="0" fontId="0" fillId="0" borderId="0"/>
    <xf numFmtId="0" fontId="3" fillId="4" borderId="3" applyNumberFormat="0" applyFont="0" applyAlignment="0" applyProtection="0"/>
    <xf numFmtId="3" fontId="4" fillId="0" borderId="29"/>
  </cellStyleXfs>
  <cellXfs count="71">
    <xf numFmtId="0" fontId="0" fillId="0" borderId="0" xfId="0"/>
    <xf numFmtId="3" fontId="2" fillId="0" borderId="1" xfId="0" applyNumberFormat="1" applyFont="1" applyBorder="1" applyAlignment="1">
      <alignment vertical="center"/>
    </xf>
    <xf numFmtId="0" fontId="2" fillId="0" borderId="0" xfId="0" applyFont="1"/>
    <xf numFmtId="3" fontId="1" fillId="3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vertical="center"/>
    </xf>
    <xf numFmtId="1" fontId="0" fillId="0" borderId="0" xfId="0" applyNumberFormat="1"/>
    <xf numFmtId="3" fontId="0" fillId="0" borderId="0" xfId="0" applyNumberFormat="1"/>
    <xf numFmtId="3" fontId="2" fillId="0" borderId="11" xfId="0" applyNumberFormat="1" applyFont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" fillId="2" borderId="13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1" fontId="1" fillId="3" borderId="18" xfId="0" applyNumberFormat="1" applyFont="1" applyFill="1" applyBorder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0" fontId="1" fillId="4" borderId="20" xfId="1" applyNumberFormat="1" applyFont="1" applyBorder="1" applyAlignment="1">
      <alignment horizontal="center" vertical="center" wrapText="1"/>
    </xf>
    <xf numFmtId="0" fontId="1" fillId="4" borderId="21" xfId="1" applyNumberFormat="1" applyFont="1" applyBorder="1" applyAlignment="1">
      <alignment horizontal="center" vertical="center" wrapText="1"/>
    </xf>
    <xf numFmtId="0" fontId="1" fillId="4" borderId="22" xfId="1" applyNumberFormat="1" applyFont="1" applyBorder="1" applyAlignment="1">
      <alignment horizontal="center" vertical="center" wrapText="1"/>
    </xf>
    <xf numFmtId="0" fontId="1" fillId="4" borderId="23" xfId="1" applyNumberFormat="1" applyFont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4" borderId="27" xfId="1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1" fillId="5" borderId="20" xfId="1" applyNumberFormat="1" applyFont="1" applyFill="1" applyBorder="1" applyAlignment="1">
      <alignment horizontal="center" vertical="center" wrapText="1"/>
    </xf>
    <xf numFmtId="0" fontId="1" fillId="5" borderId="21" xfId="1" applyNumberFormat="1" applyFont="1" applyFill="1" applyBorder="1" applyAlignment="1">
      <alignment horizontal="center" vertical="center" wrapText="1"/>
    </xf>
    <xf numFmtId="0" fontId="1" fillId="5" borderId="22" xfId="1" applyNumberFormat="1" applyFont="1" applyFill="1" applyBorder="1" applyAlignment="1">
      <alignment horizontal="center" vertical="center" wrapText="1"/>
    </xf>
    <xf numFmtId="0" fontId="1" fillId="5" borderId="27" xfId="1" applyNumberFormat="1" applyFont="1" applyFill="1" applyBorder="1" applyAlignment="1">
      <alignment horizontal="center" vertical="center" wrapText="1"/>
    </xf>
    <xf numFmtId="0" fontId="1" fillId="5" borderId="23" xfId="1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1" fillId="3" borderId="35" xfId="0" applyNumberFormat="1" applyFont="1" applyFill="1" applyBorder="1" applyAlignment="1">
      <alignment vertical="center"/>
    </xf>
    <xf numFmtId="0" fontId="1" fillId="6" borderId="13" xfId="0" applyNumberFormat="1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1" fillId="7" borderId="13" xfId="0" applyNumberFormat="1" applyFont="1" applyFill="1" applyBorder="1" applyAlignment="1">
      <alignment horizontal="center" vertical="center" wrapText="1"/>
    </xf>
    <xf numFmtId="1" fontId="1" fillId="7" borderId="14" xfId="0" applyNumberFormat="1" applyFont="1" applyFill="1" applyBorder="1" applyAlignment="1">
      <alignment horizontal="center" vertical="center" wrapText="1"/>
    </xf>
    <xf numFmtId="0" fontId="1" fillId="7" borderId="14" xfId="0" applyNumberFormat="1" applyFont="1" applyFill="1" applyBorder="1" applyAlignment="1">
      <alignment horizontal="center" vertical="center" wrapText="1"/>
    </xf>
    <xf numFmtId="3" fontId="1" fillId="7" borderId="14" xfId="0" applyNumberFormat="1" applyFont="1" applyFill="1" applyBorder="1" applyAlignment="1">
      <alignment horizontal="center" vertical="center" wrapText="1"/>
    </xf>
    <xf numFmtId="0" fontId="1" fillId="7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</cellXfs>
  <cellStyles count="3">
    <cellStyle name="Excel Built-in Normal" xfId="2" xr:uid="{00000000-0005-0000-0000-000000000000}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5"/>
  <sheetViews>
    <sheetView showGridLines="0" zoomScaleNormal="100" zoomScaleSheetLayoutView="40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BN18" sqref="BN18"/>
    </sheetView>
  </sheetViews>
  <sheetFormatPr baseColWidth="10" defaultColWidth="19.5703125" defaultRowHeight="12.75" x14ac:dyDescent="0.2"/>
  <cols>
    <col min="1" max="1" width="39.5703125" customWidth="1"/>
    <col min="2" max="2" width="26.28515625" customWidth="1"/>
    <col min="3" max="3" width="17.5703125" customWidth="1"/>
    <col min="4" max="4" width="7.7109375" customWidth="1"/>
    <col min="5" max="5" width="18.7109375" customWidth="1"/>
    <col min="6" max="6" width="7.7109375" customWidth="1"/>
    <col min="7" max="7" width="18.7109375" customWidth="1"/>
    <col min="8" max="8" width="14.140625" bestFit="1" customWidth="1"/>
    <col min="9" max="9" width="15.28515625" bestFit="1" customWidth="1"/>
    <col min="10" max="17" width="15.28515625" customWidth="1"/>
    <col min="18" max="20" width="18.7109375" customWidth="1"/>
    <col min="21" max="21" width="7.7109375" style="14" customWidth="1"/>
    <col min="22" max="22" width="18.7109375" customWidth="1"/>
    <col min="23" max="23" width="7.7109375" style="14" customWidth="1"/>
    <col min="24" max="34" width="18.7109375" style="15" customWidth="1"/>
    <col min="35" max="36" width="18.7109375" customWidth="1"/>
    <col min="37" max="37" width="7.7109375" style="14" customWidth="1"/>
    <col min="38" max="38" width="18.7109375" style="15" customWidth="1"/>
    <col min="39" max="39" width="7.7109375" style="14" customWidth="1"/>
    <col min="40" max="42" width="18.7109375" style="15" customWidth="1"/>
    <col min="43" max="43" width="19.5703125" customWidth="1"/>
  </cols>
  <sheetData>
    <row r="1" spans="1:64" ht="15.75" customHeight="1" x14ac:dyDescent="0.2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64" ht="15.75" customHeight="1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64" ht="13.5" thickBot="1" x14ac:dyDescent="0.25"/>
    <row r="4" spans="1:64" ht="47.25" x14ac:dyDescent="0.2">
      <c r="A4" s="19" t="s">
        <v>0</v>
      </c>
      <c r="B4" s="23" t="s">
        <v>1</v>
      </c>
      <c r="C4" s="29" t="s">
        <v>41</v>
      </c>
      <c r="D4" s="30" t="s">
        <v>42</v>
      </c>
      <c r="E4" s="30" t="s">
        <v>43</v>
      </c>
      <c r="F4" s="30" t="s">
        <v>44</v>
      </c>
      <c r="G4" s="31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16</v>
      </c>
      <c r="M4" s="38" t="s">
        <v>17</v>
      </c>
      <c r="N4" s="38" t="s">
        <v>18</v>
      </c>
      <c r="O4" s="38" t="s">
        <v>27</v>
      </c>
      <c r="P4" s="38" t="s">
        <v>40</v>
      </c>
      <c r="Q4" s="38" t="s">
        <v>92</v>
      </c>
      <c r="R4" s="38" t="s">
        <v>39</v>
      </c>
      <c r="S4" s="32" t="s">
        <v>62</v>
      </c>
      <c r="T4" s="19" t="s">
        <v>50</v>
      </c>
      <c r="U4" s="20" t="s">
        <v>51</v>
      </c>
      <c r="V4" s="21" t="s">
        <v>52</v>
      </c>
      <c r="W4" s="20" t="s">
        <v>53</v>
      </c>
      <c r="X4" s="22" t="s">
        <v>54</v>
      </c>
      <c r="Y4" s="22" t="s">
        <v>55</v>
      </c>
      <c r="Z4" s="22" t="s">
        <v>56</v>
      </c>
      <c r="AA4" s="22" t="s">
        <v>57</v>
      </c>
      <c r="AB4" s="22" t="s">
        <v>58</v>
      </c>
      <c r="AC4" s="22" t="s">
        <v>8</v>
      </c>
      <c r="AD4" s="22" t="s">
        <v>19</v>
      </c>
      <c r="AE4" s="22" t="s">
        <v>26</v>
      </c>
      <c r="AF4" s="22" t="s">
        <v>59</v>
      </c>
      <c r="AG4" s="22" t="s">
        <v>93</v>
      </c>
      <c r="AH4" s="22" t="s">
        <v>39</v>
      </c>
      <c r="AI4" s="23" t="s">
        <v>63</v>
      </c>
      <c r="AJ4" s="29" t="s">
        <v>60</v>
      </c>
      <c r="AK4" s="30" t="s">
        <v>66</v>
      </c>
      <c r="AL4" s="30" t="s">
        <v>67</v>
      </c>
      <c r="AM4" s="30" t="s">
        <v>68</v>
      </c>
      <c r="AN4" s="31" t="s">
        <v>69</v>
      </c>
      <c r="AO4" s="38" t="s">
        <v>48</v>
      </c>
      <c r="AP4" s="38" t="s">
        <v>49</v>
      </c>
      <c r="AQ4" s="38" t="s">
        <v>16</v>
      </c>
      <c r="AR4" s="38" t="s">
        <v>17</v>
      </c>
      <c r="AS4" s="38" t="s">
        <v>18</v>
      </c>
      <c r="AT4" s="38" t="s">
        <v>27</v>
      </c>
      <c r="AU4" s="38" t="s">
        <v>40</v>
      </c>
      <c r="AV4" s="38" t="s">
        <v>92</v>
      </c>
      <c r="AW4" s="38" t="s">
        <v>39</v>
      </c>
      <c r="AX4" s="32" t="s">
        <v>64</v>
      </c>
      <c r="AY4" s="46" t="s">
        <v>61</v>
      </c>
      <c r="AZ4" s="47" t="s">
        <v>70</v>
      </c>
      <c r="BA4" s="47" t="s">
        <v>71</v>
      </c>
      <c r="BB4" s="47" t="s">
        <v>72</v>
      </c>
      <c r="BC4" s="48" t="s">
        <v>73</v>
      </c>
      <c r="BD4" s="49" t="s">
        <v>49</v>
      </c>
      <c r="BE4" s="49" t="s">
        <v>16</v>
      </c>
      <c r="BF4" s="49" t="s">
        <v>17</v>
      </c>
      <c r="BG4" s="49" t="s">
        <v>18</v>
      </c>
      <c r="BH4" s="49" t="s">
        <v>27</v>
      </c>
      <c r="BI4" s="49" t="s">
        <v>40</v>
      </c>
      <c r="BJ4" s="49" t="s">
        <v>92</v>
      </c>
      <c r="BK4" s="49" t="s">
        <v>39</v>
      </c>
      <c r="BL4" s="50" t="s">
        <v>65</v>
      </c>
    </row>
    <row r="5" spans="1:64" s="2" customFormat="1" ht="15.75" x14ac:dyDescent="0.25">
      <c r="A5" s="34" t="s">
        <v>20</v>
      </c>
      <c r="B5" s="35" t="s">
        <v>89</v>
      </c>
      <c r="C5" s="7">
        <v>2000</v>
      </c>
      <c r="D5" s="45" t="s">
        <v>37</v>
      </c>
      <c r="E5" s="1">
        <v>1000</v>
      </c>
      <c r="F5" s="45" t="s">
        <v>37</v>
      </c>
      <c r="G5" s="16">
        <v>1000</v>
      </c>
      <c r="H5" s="39">
        <v>500</v>
      </c>
      <c r="I5" s="39">
        <v>100</v>
      </c>
      <c r="J5" s="39">
        <v>100</v>
      </c>
      <c r="K5" s="39">
        <v>100</v>
      </c>
      <c r="L5" s="39">
        <v>100</v>
      </c>
      <c r="M5" s="39">
        <v>10</v>
      </c>
      <c r="N5" s="39">
        <v>2</v>
      </c>
      <c r="O5" s="39">
        <v>2</v>
      </c>
      <c r="P5" s="39">
        <v>2</v>
      </c>
      <c r="Q5" s="39">
        <v>2</v>
      </c>
      <c r="R5" s="39">
        <v>20</v>
      </c>
      <c r="S5" s="18">
        <f>+G5-H5-I5-J5-K5-L5-M5-N5-O5-P5-R5</f>
        <v>64</v>
      </c>
      <c r="T5" s="24"/>
      <c r="U5" s="12"/>
      <c r="V5" s="1"/>
      <c r="W5" s="12"/>
      <c r="X5" s="1"/>
      <c r="Y5" s="1"/>
      <c r="Z5" s="16"/>
      <c r="AA5" s="16"/>
      <c r="AB5" s="16"/>
      <c r="AC5" s="16"/>
      <c r="AD5" s="16"/>
      <c r="AE5" s="16"/>
      <c r="AF5" s="16"/>
      <c r="AG5" s="16"/>
      <c r="AH5" s="16"/>
      <c r="AI5" s="8"/>
      <c r="AJ5" s="24"/>
      <c r="AK5" s="12"/>
      <c r="AL5" s="1"/>
      <c r="AM5" s="12"/>
      <c r="AN5" s="1"/>
      <c r="AO5" s="16"/>
      <c r="AP5" s="8"/>
      <c r="AQ5" s="1"/>
      <c r="AR5" s="42"/>
      <c r="AS5" s="1"/>
      <c r="AT5" s="4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51"/>
    </row>
    <row r="6" spans="1:64" s="2" customFormat="1" ht="15.75" x14ac:dyDescent="0.25">
      <c r="A6" s="69" t="s">
        <v>36</v>
      </c>
      <c r="B6" s="70"/>
      <c r="C6" s="9">
        <f>+C5</f>
        <v>2000</v>
      </c>
      <c r="D6" s="5"/>
      <c r="E6" s="3">
        <f>+E5</f>
        <v>1000</v>
      </c>
      <c r="F6" s="5"/>
      <c r="G6" s="3">
        <f>+G5</f>
        <v>1000</v>
      </c>
      <c r="H6" s="3">
        <f>+H5</f>
        <v>500</v>
      </c>
      <c r="I6" s="3">
        <f t="shared" ref="I6:R6" si="0">+I5</f>
        <v>100</v>
      </c>
      <c r="J6" s="3">
        <f t="shared" ref="J6" si="1">+J5</f>
        <v>100</v>
      </c>
      <c r="K6" s="3">
        <f t="shared" ref="K6" si="2">+K5</f>
        <v>100</v>
      </c>
      <c r="L6" s="3">
        <f t="shared" ref="L6" si="3">+L5</f>
        <v>100</v>
      </c>
      <c r="M6" s="3">
        <f t="shared" si="0"/>
        <v>10</v>
      </c>
      <c r="N6" s="3">
        <f t="shared" si="0"/>
        <v>2</v>
      </c>
      <c r="O6" s="3">
        <f t="shared" si="0"/>
        <v>2</v>
      </c>
      <c r="P6" s="3">
        <f t="shared" si="0"/>
        <v>2</v>
      </c>
      <c r="Q6" s="3">
        <f t="shared" ref="Q6" si="4">+Q5</f>
        <v>2</v>
      </c>
      <c r="R6" s="3">
        <f t="shared" si="0"/>
        <v>20</v>
      </c>
      <c r="S6" s="3">
        <f>+S5</f>
        <v>64</v>
      </c>
      <c r="T6" s="9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9"/>
      <c r="AK6" s="1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52"/>
    </row>
    <row r="7" spans="1:64" s="2" customFormat="1" ht="15.75" x14ac:dyDescent="0.25">
      <c r="A7" s="36" t="s">
        <v>14</v>
      </c>
      <c r="B7" s="37" t="s">
        <v>90</v>
      </c>
      <c r="C7" s="7">
        <v>2000</v>
      </c>
      <c r="D7" s="45" t="s">
        <v>38</v>
      </c>
      <c r="E7" s="4">
        <v>1000</v>
      </c>
      <c r="F7" s="45" t="s">
        <v>38</v>
      </c>
      <c r="G7" s="16">
        <v>1000</v>
      </c>
      <c r="H7" s="39">
        <v>500</v>
      </c>
      <c r="I7" s="39">
        <v>100</v>
      </c>
      <c r="J7" s="39">
        <v>100</v>
      </c>
      <c r="K7" s="39">
        <v>100</v>
      </c>
      <c r="L7" s="39">
        <v>100</v>
      </c>
      <c r="M7" s="39">
        <v>10</v>
      </c>
      <c r="N7" s="39">
        <v>2</v>
      </c>
      <c r="O7" s="39">
        <v>2</v>
      </c>
      <c r="P7" s="39">
        <v>2</v>
      </c>
      <c r="Q7" s="39">
        <v>2</v>
      </c>
      <c r="R7" s="39">
        <v>20</v>
      </c>
      <c r="S7" s="18">
        <f>+G7-H7-I7-J7-K7-L7-M7-N7-O7-P7-R7</f>
        <v>64</v>
      </c>
      <c r="T7" s="24"/>
      <c r="U7" s="12"/>
      <c r="V7" s="1"/>
      <c r="W7" s="12"/>
      <c r="X7" s="1"/>
      <c r="Y7" s="1"/>
      <c r="Z7" s="16"/>
      <c r="AA7" s="16"/>
      <c r="AB7" s="16"/>
      <c r="AC7" s="16"/>
      <c r="AD7" s="16"/>
      <c r="AE7" s="16"/>
      <c r="AF7" s="16"/>
      <c r="AG7" s="16"/>
      <c r="AH7" s="16"/>
      <c r="AI7" s="8"/>
      <c r="AJ7" s="24"/>
      <c r="AK7" s="12"/>
      <c r="AL7" s="1"/>
      <c r="AM7" s="12"/>
      <c r="AN7" s="1"/>
      <c r="AO7" s="16"/>
      <c r="AP7" s="8"/>
      <c r="AQ7" s="1"/>
      <c r="AR7" s="12"/>
      <c r="AS7" s="1"/>
      <c r="AT7" s="1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53"/>
    </row>
    <row r="8" spans="1:64" s="2" customFormat="1" ht="15.75" x14ac:dyDescent="0.25">
      <c r="A8" s="69" t="s">
        <v>36</v>
      </c>
      <c r="B8" s="70"/>
      <c r="C8" s="9">
        <f>+C7</f>
        <v>2000</v>
      </c>
      <c r="D8" s="3"/>
      <c r="E8" s="3">
        <f t="shared" ref="E8:R8" si="5">SUM(E7)</f>
        <v>1000</v>
      </c>
      <c r="F8" s="3"/>
      <c r="G8" s="17">
        <f t="shared" si="5"/>
        <v>1000</v>
      </c>
      <c r="H8" s="3">
        <f t="shared" si="5"/>
        <v>500</v>
      </c>
      <c r="I8" s="3">
        <f t="shared" si="5"/>
        <v>100</v>
      </c>
      <c r="J8" s="3">
        <f t="shared" ref="J8:L8" si="6">SUM(J7)</f>
        <v>100</v>
      </c>
      <c r="K8" s="3">
        <f t="shared" si="6"/>
        <v>100</v>
      </c>
      <c r="L8" s="3">
        <f t="shared" si="6"/>
        <v>100</v>
      </c>
      <c r="M8" s="3">
        <f t="shared" si="5"/>
        <v>10</v>
      </c>
      <c r="N8" s="3">
        <f t="shared" si="5"/>
        <v>2</v>
      </c>
      <c r="O8" s="3">
        <f t="shared" ref="O8" si="7">SUM(O7)</f>
        <v>2</v>
      </c>
      <c r="P8" s="3">
        <f t="shared" si="5"/>
        <v>2</v>
      </c>
      <c r="Q8" s="3">
        <f t="shared" ref="Q8" si="8">SUM(Q7)</f>
        <v>2</v>
      </c>
      <c r="R8" s="3">
        <f t="shared" si="5"/>
        <v>20</v>
      </c>
      <c r="S8" s="3">
        <f>+S7</f>
        <v>64</v>
      </c>
      <c r="T8" s="9"/>
      <c r="U8" s="13"/>
      <c r="V8" s="6"/>
      <c r="W8" s="13"/>
      <c r="X8" s="3"/>
      <c r="Y8" s="3"/>
      <c r="Z8" s="3"/>
      <c r="AA8" s="3"/>
      <c r="AB8" s="3"/>
      <c r="AC8" s="3"/>
      <c r="AD8" s="3"/>
      <c r="AE8" s="3"/>
      <c r="AF8" s="3"/>
      <c r="AG8" s="40"/>
      <c r="AH8" s="40"/>
      <c r="AI8" s="10"/>
      <c r="AJ8" s="9"/>
      <c r="AK8" s="13"/>
      <c r="AL8" s="6"/>
      <c r="AM8" s="13"/>
      <c r="AN8" s="3"/>
      <c r="AO8" s="3"/>
      <c r="AP8" s="3"/>
      <c r="AQ8" s="6"/>
      <c r="AR8" s="1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52"/>
    </row>
    <row r="9" spans="1:64" s="2" customFormat="1" ht="15.75" x14ac:dyDescent="0.25">
      <c r="A9" s="36" t="s">
        <v>15</v>
      </c>
      <c r="B9" s="37" t="s">
        <v>91</v>
      </c>
      <c r="C9" s="7">
        <v>2000</v>
      </c>
      <c r="D9" s="45" t="s">
        <v>38</v>
      </c>
      <c r="E9" s="4">
        <v>1000</v>
      </c>
      <c r="F9" s="45" t="s">
        <v>38</v>
      </c>
      <c r="G9" s="16">
        <v>1000</v>
      </c>
      <c r="H9" s="39">
        <v>500</v>
      </c>
      <c r="I9" s="39">
        <v>100</v>
      </c>
      <c r="J9" s="39">
        <v>100</v>
      </c>
      <c r="K9" s="39">
        <v>100</v>
      </c>
      <c r="L9" s="39">
        <v>100</v>
      </c>
      <c r="M9" s="39">
        <v>10</v>
      </c>
      <c r="N9" s="39">
        <v>2</v>
      </c>
      <c r="O9" s="39">
        <v>2</v>
      </c>
      <c r="P9" s="39">
        <v>2</v>
      </c>
      <c r="Q9" s="39">
        <v>2</v>
      </c>
      <c r="R9" s="39">
        <v>20</v>
      </c>
      <c r="S9" s="18">
        <f>+G9-H9-I9-J9-K9-L9-M9-N9-O9-P9-R9</f>
        <v>64</v>
      </c>
      <c r="T9" s="24"/>
      <c r="U9" s="12"/>
      <c r="V9" s="1"/>
      <c r="W9" s="12"/>
      <c r="X9" s="1"/>
      <c r="Y9" s="1"/>
      <c r="Z9" s="16"/>
      <c r="AA9" s="16"/>
      <c r="AB9" s="16"/>
      <c r="AC9" s="16"/>
      <c r="AD9" s="16"/>
      <c r="AE9" s="16"/>
      <c r="AF9" s="16"/>
      <c r="AG9" s="16"/>
      <c r="AH9" s="16"/>
      <c r="AI9" s="8"/>
      <c r="AJ9" s="24"/>
      <c r="AK9" s="12"/>
      <c r="AL9" s="1"/>
      <c r="AM9" s="12"/>
      <c r="AN9" s="1"/>
      <c r="AO9" s="16"/>
      <c r="AP9" s="8"/>
      <c r="AQ9" s="1"/>
      <c r="AR9" s="12"/>
      <c r="AS9" s="1"/>
      <c r="AT9" s="1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53"/>
    </row>
    <row r="10" spans="1:64" s="2" customFormat="1" ht="15.75" x14ac:dyDescent="0.25">
      <c r="A10" s="69" t="s">
        <v>36</v>
      </c>
      <c r="B10" s="70"/>
      <c r="C10" s="9">
        <f>+C9</f>
        <v>2000</v>
      </c>
      <c r="D10" s="3"/>
      <c r="E10" s="3">
        <f>+E9</f>
        <v>1000</v>
      </c>
      <c r="F10" s="3"/>
      <c r="G10" s="3">
        <f>+G9</f>
        <v>1000</v>
      </c>
      <c r="H10" s="3">
        <f>+H9</f>
        <v>500</v>
      </c>
      <c r="I10" s="3">
        <f t="shared" ref="I10:S10" si="9">+I9</f>
        <v>100</v>
      </c>
      <c r="J10" s="3">
        <f t="shared" ref="J10" si="10">+J9</f>
        <v>100</v>
      </c>
      <c r="K10" s="3">
        <f t="shared" ref="K10" si="11">+K9</f>
        <v>100</v>
      </c>
      <c r="L10" s="3">
        <f t="shared" ref="L10" si="12">+L9</f>
        <v>100</v>
      </c>
      <c r="M10" s="3">
        <f t="shared" si="9"/>
        <v>10</v>
      </c>
      <c r="N10" s="3">
        <f t="shared" si="9"/>
        <v>2</v>
      </c>
      <c r="O10" s="3">
        <f t="shared" si="9"/>
        <v>2</v>
      </c>
      <c r="P10" s="3">
        <f t="shared" si="9"/>
        <v>2</v>
      </c>
      <c r="Q10" s="3">
        <f t="shared" ref="Q10" si="13">+Q9</f>
        <v>2</v>
      </c>
      <c r="R10" s="3">
        <f t="shared" si="9"/>
        <v>20</v>
      </c>
      <c r="S10" s="3">
        <f t="shared" si="9"/>
        <v>64</v>
      </c>
      <c r="T10" s="9"/>
      <c r="U10" s="13"/>
      <c r="V10" s="6"/>
      <c r="W10" s="13"/>
      <c r="X10" s="3"/>
      <c r="Y10" s="3"/>
      <c r="Z10" s="3"/>
      <c r="AA10" s="3"/>
      <c r="AB10" s="3"/>
      <c r="AC10" s="3"/>
      <c r="AD10" s="3"/>
      <c r="AE10" s="3"/>
      <c r="AF10" s="3"/>
      <c r="AG10" s="40"/>
      <c r="AH10" s="40"/>
      <c r="AI10" s="10"/>
      <c r="AJ10" s="9"/>
      <c r="AK10" s="13"/>
      <c r="AL10" s="6"/>
      <c r="AM10" s="13"/>
      <c r="AN10" s="3"/>
      <c r="AO10" s="3"/>
      <c r="AP10" s="3"/>
      <c r="AQ10" s="6"/>
      <c r="AR10" s="1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52"/>
    </row>
    <row r="11" spans="1:64" s="2" customFormat="1" ht="16.5" thickBot="1" x14ac:dyDescent="0.3">
      <c r="A11" s="67" t="s">
        <v>2</v>
      </c>
      <c r="B11" s="68"/>
      <c r="C11" s="25">
        <f>+C6+C8+C10</f>
        <v>6000</v>
      </c>
      <c r="D11" s="33"/>
      <c r="E11" s="25">
        <f>+E6+E8+E10</f>
        <v>3000</v>
      </c>
      <c r="F11" s="33"/>
      <c r="G11" s="25">
        <f>+G6+G8+G10</f>
        <v>3000</v>
      </c>
      <c r="H11" s="25">
        <f>+H6+H8+H10</f>
        <v>1500</v>
      </c>
      <c r="I11" s="25">
        <f t="shared" ref="I11:S11" si="14">+I6+I8+I10</f>
        <v>300</v>
      </c>
      <c r="J11" s="25">
        <f t="shared" si="14"/>
        <v>300</v>
      </c>
      <c r="K11" s="25">
        <f t="shared" si="14"/>
        <v>300</v>
      </c>
      <c r="L11" s="25">
        <f t="shared" si="14"/>
        <v>300</v>
      </c>
      <c r="M11" s="25">
        <f t="shared" si="14"/>
        <v>30</v>
      </c>
      <c r="N11" s="25">
        <f t="shared" si="14"/>
        <v>6</v>
      </c>
      <c r="O11" s="25">
        <f t="shared" si="14"/>
        <v>6</v>
      </c>
      <c r="P11" s="25">
        <f t="shared" si="14"/>
        <v>6</v>
      </c>
      <c r="Q11" s="25">
        <f t="shared" ref="Q11" si="15">+Q6+Q8+Q10</f>
        <v>6</v>
      </c>
      <c r="R11" s="25">
        <f t="shared" si="14"/>
        <v>60</v>
      </c>
      <c r="S11" s="25">
        <f t="shared" si="14"/>
        <v>192</v>
      </c>
      <c r="T11" s="25"/>
      <c r="U11" s="26"/>
      <c r="V11" s="27"/>
      <c r="W11" s="26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5"/>
      <c r="AK11" s="26"/>
      <c r="AL11" s="27"/>
      <c r="AM11" s="26"/>
      <c r="AN11" s="27"/>
      <c r="AO11" s="27"/>
      <c r="AP11" s="27"/>
      <c r="AQ11" s="27"/>
      <c r="AR11" s="26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54"/>
    </row>
    <row r="12" spans="1:64" x14ac:dyDescent="0.2">
      <c r="S12" s="15"/>
    </row>
    <row r="13" spans="1:64" x14ac:dyDescent="0.2">
      <c r="A13" s="41" t="s">
        <v>35</v>
      </c>
      <c r="B13" s="65"/>
      <c r="C13" s="65"/>
      <c r="D13" s="65"/>
      <c r="E13" s="65"/>
    </row>
    <row r="14" spans="1:64" x14ac:dyDescent="0.2">
      <c r="A14" s="41" t="s">
        <v>34</v>
      </c>
      <c r="B14" s="65"/>
      <c r="C14" s="65"/>
      <c r="D14" s="65"/>
      <c r="E14" s="65"/>
    </row>
    <row r="15" spans="1:64" x14ac:dyDescent="0.2">
      <c r="A15" s="41" t="s">
        <v>33</v>
      </c>
      <c r="B15" s="65"/>
      <c r="C15" s="65"/>
      <c r="D15" s="65"/>
      <c r="E15" s="65"/>
      <c r="S15" s="15"/>
      <c r="AI15" s="15"/>
    </row>
  </sheetData>
  <autoFilter ref="A4:AZ11" xr:uid="{00000000-0009-0000-0000-000000000000}"/>
  <mergeCells count="9">
    <mergeCell ref="B13:E13"/>
    <mergeCell ref="B14:E14"/>
    <mergeCell ref="B15:E15"/>
    <mergeCell ref="A1:AP1"/>
    <mergeCell ref="A2:AP2"/>
    <mergeCell ref="A11:B11"/>
    <mergeCell ref="A6:B6"/>
    <mergeCell ref="A8:B8"/>
    <mergeCell ref="A10:B10"/>
  </mergeCells>
  <phoneticPr fontId="6" type="noConversion"/>
  <printOptions horizontalCentered="1"/>
  <pageMargins left="0.25" right="0.25" top="0.3" bottom="0.5" header="0.3" footer="0.3"/>
  <pageSetup paperSize="161" scale="22" orientation="landscape" r:id="rId1"/>
  <headerFooter>
    <oddFooter>&amp;R&amp;"Arial,Normal"&amp;8Página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692C-16BA-4EA4-8635-C3C8EDC61342}">
  <dimension ref="A1:AC15"/>
  <sheetViews>
    <sheetView workbookViewId="0">
      <selection activeCell="C17" sqref="C17"/>
    </sheetView>
  </sheetViews>
  <sheetFormatPr baseColWidth="10" defaultColWidth="19.5703125" defaultRowHeight="12.75" x14ac:dyDescent="0.2"/>
  <cols>
    <col min="1" max="1" width="39.5703125" customWidth="1"/>
    <col min="2" max="2" width="26.28515625" customWidth="1"/>
    <col min="3" max="3" width="17.5703125" customWidth="1"/>
    <col min="4" max="4" width="7.7109375" customWidth="1"/>
    <col min="5" max="5" width="18.7109375" customWidth="1"/>
    <col min="6" max="6" width="7.7109375" customWidth="1"/>
    <col min="7" max="7" width="18.7109375" customWidth="1"/>
    <col min="8" max="8" width="14.140625" bestFit="1" customWidth="1"/>
    <col min="9" max="9" width="15.28515625" bestFit="1" customWidth="1"/>
    <col min="10" max="14" width="15.28515625" customWidth="1"/>
    <col min="15" max="17" width="18.7109375" customWidth="1"/>
    <col min="18" max="18" width="7.7109375" style="14" customWidth="1"/>
    <col min="19" max="19" width="18.7109375" customWidth="1"/>
    <col min="20" max="20" width="7.7109375" style="14" customWidth="1"/>
    <col min="21" max="27" width="18.7109375" style="15" customWidth="1"/>
    <col min="28" max="28" width="16.28515625" style="15" customWidth="1"/>
    <col min="29" max="29" width="18.7109375" customWidth="1"/>
  </cols>
  <sheetData>
    <row r="1" spans="1:29" ht="15.75" customHeight="1" x14ac:dyDescent="0.2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5.75" customHeight="1" x14ac:dyDescent="0.25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13.5" thickBot="1" x14ac:dyDescent="0.25"/>
    <row r="4" spans="1:29" ht="47.25" x14ac:dyDescent="0.2">
      <c r="A4" s="19" t="s">
        <v>0</v>
      </c>
      <c r="B4" s="23" t="s">
        <v>1</v>
      </c>
      <c r="C4" s="29" t="s">
        <v>61</v>
      </c>
      <c r="D4" s="30" t="s">
        <v>70</v>
      </c>
      <c r="E4" s="30" t="s">
        <v>71</v>
      </c>
      <c r="F4" s="30" t="s">
        <v>72</v>
      </c>
      <c r="G4" s="31" t="s">
        <v>73</v>
      </c>
      <c r="H4" s="38" t="s">
        <v>49</v>
      </c>
      <c r="I4" s="38" t="s">
        <v>16</v>
      </c>
      <c r="J4" s="38" t="s">
        <v>17</v>
      </c>
      <c r="K4" s="38" t="s">
        <v>18</v>
      </c>
      <c r="L4" s="38" t="s">
        <v>27</v>
      </c>
      <c r="M4" s="38" t="s">
        <v>40</v>
      </c>
      <c r="N4" s="38" t="s">
        <v>92</v>
      </c>
      <c r="O4" s="38" t="s">
        <v>39</v>
      </c>
      <c r="P4" s="32" t="s">
        <v>65</v>
      </c>
      <c r="Q4" s="19" t="s">
        <v>3</v>
      </c>
      <c r="R4" s="20" t="s">
        <v>4</v>
      </c>
      <c r="S4" s="21" t="s">
        <v>5</v>
      </c>
      <c r="T4" s="20" t="s">
        <v>6</v>
      </c>
      <c r="U4" s="22" t="s">
        <v>7</v>
      </c>
      <c r="V4" s="22" t="s">
        <v>16</v>
      </c>
      <c r="W4" s="22" t="s">
        <v>17</v>
      </c>
      <c r="X4" s="22" t="s">
        <v>18</v>
      </c>
      <c r="Y4" s="22" t="s">
        <v>27</v>
      </c>
      <c r="Z4" s="22" t="s">
        <v>40</v>
      </c>
      <c r="AA4" s="22" t="s">
        <v>92</v>
      </c>
      <c r="AB4" s="22" t="s">
        <v>39</v>
      </c>
      <c r="AC4" s="23" t="s">
        <v>76</v>
      </c>
    </row>
    <row r="5" spans="1:29" s="2" customFormat="1" ht="15.75" x14ac:dyDescent="0.25">
      <c r="A5" s="34" t="s">
        <v>20</v>
      </c>
      <c r="B5" s="35" t="s">
        <v>89</v>
      </c>
      <c r="C5" s="7">
        <v>2000</v>
      </c>
      <c r="D5" s="45" t="s">
        <v>37</v>
      </c>
      <c r="E5" s="1">
        <v>1000</v>
      </c>
      <c r="F5" s="45" t="s">
        <v>37</v>
      </c>
      <c r="G5" s="16">
        <v>1000</v>
      </c>
      <c r="H5" s="39">
        <v>500</v>
      </c>
      <c r="I5" s="39">
        <v>100</v>
      </c>
      <c r="J5" s="39">
        <v>100</v>
      </c>
      <c r="K5" s="39">
        <v>100</v>
      </c>
      <c r="L5" s="39">
        <v>100</v>
      </c>
      <c r="M5" s="39">
        <v>10</v>
      </c>
      <c r="N5" s="39">
        <v>10</v>
      </c>
      <c r="O5" s="39">
        <v>20</v>
      </c>
      <c r="P5" s="18">
        <f>+G5-H5-I5-J5-K5-L5-M5-O5</f>
        <v>70</v>
      </c>
      <c r="Q5" s="24"/>
      <c r="R5" s="12"/>
      <c r="S5" s="1"/>
      <c r="T5" s="12"/>
      <c r="U5" s="1"/>
      <c r="V5" s="1"/>
      <c r="W5" s="16"/>
      <c r="X5" s="16"/>
      <c r="Y5" s="16"/>
      <c r="Z5" s="16"/>
      <c r="AA5" s="16"/>
      <c r="AB5" s="16"/>
      <c r="AC5" s="8"/>
    </row>
    <row r="6" spans="1:29" s="2" customFormat="1" ht="15.75" x14ac:dyDescent="0.25">
      <c r="A6" s="69" t="s">
        <v>36</v>
      </c>
      <c r="B6" s="70"/>
      <c r="C6" s="9">
        <f>+C5</f>
        <v>2000</v>
      </c>
      <c r="D6" s="5"/>
      <c r="E6" s="3">
        <f>+E5</f>
        <v>1000</v>
      </c>
      <c r="F6" s="5"/>
      <c r="G6" s="3">
        <f>+G5</f>
        <v>1000</v>
      </c>
      <c r="H6" s="3">
        <f>+H5</f>
        <v>500</v>
      </c>
      <c r="I6" s="3">
        <f t="shared" ref="I6:O6" si="0">+I5</f>
        <v>100</v>
      </c>
      <c r="J6" s="3">
        <f t="shared" si="0"/>
        <v>100</v>
      </c>
      <c r="K6" s="3">
        <f t="shared" si="0"/>
        <v>100</v>
      </c>
      <c r="L6" s="3">
        <f t="shared" si="0"/>
        <v>100</v>
      </c>
      <c r="M6" s="3">
        <f t="shared" si="0"/>
        <v>10</v>
      </c>
      <c r="N6" s="3">
        <f t="shared" ref="N6" si="1">+N5</f>
        <v>10</v>
      </c>
      <c r="O6" s="3">
        <f t="shared" si="0"/>
        <v>20</v>
      </c>
      <c r="P6" s="3">
        <f>+P5</f>
        <v>70</v>
      </c>
      <c r="Q6" s="9"/>
      <c r="R6" s="13"/>
      <c r="S6" s="3"/>
      <c r="T6" s="3"/>
      <c r="U6" s="3"/>
      <c r="V6" s="3"/>
      <c r="W6" s="3"/>
      <c r="X6" s="3"/>
      <c r="Y6" s="3"/>
      <c r="Z6" s="3"/>
      <c r="AA6" s="3"/>
      <c r="AB6" s="3"/>
      <c r="AC6" s="10"/>
    </row>
    <row r="7" spans="1:29" s="2" customFormat="1" ht="15.75" x14ac:dyDescent="0.25">
      <c r="A7" s="36" t="s">
        <v>14</v>
      </c>
      <c r="B7" s="37" t="s">
        <v>90</v>
      </c>
      <c r="C7" s="7">
        <v>2000</v>
      </c>
      <c r="D7" s="45" t="s">
        <v>38</v>
      </c>
      <c r="E7" s="4">
        <v>1000</v>
      </c>
      <c r="F7" s="45" t="s">
        <v>38</v>
      </c>
      <c r="G7" s="16">
        <v>1000</v>
      </c>
      <c r="H7" s="39">
        <v>500</v>
      </c>
      <c r="I7" s="39">
        <v>100</v>
      </c>
      <c r="J7" s="39">
        <v>100</v>
      </c>
      <c r="K7" s="39">
        <v>100</v>
      </c>
      <c r="L7" s="39">
        <v>100</v>
      </c>
      <c r="M7" s="39">
        <v>10</v>
      </c>
      <c r="N7" s="39">
        <v>10</v>
      </c>
      <c r="O7" s="39">
        <v>20</v>
      </c>
      <c r="P7" s="18">
        <f>+G7-H7-I7-J7-K7-L7-M7-O7</f>
        <v>70</v>
      </c>
      <c r="Q7" s="24"/>
      <c r="R7" s="12"/>
      <c r="S7" s="1"/>
      <c r="T7" s="12"/>
      <c r="U7" s="1"/>
      <c r="V7" s="1"/>
      <c r="W7" s="16"/>
      <c r="X7" s="16"/>
      <c r="Y7" s="16"/>
      <c r="Z7" s="16"/>
      <c r="AA7" s="16"/>
      <c r="AB7" s="16"/>
      <c r="AC7" s="8"/>
    </row>
    <row r="8" spans="1:29" s="2" customFormat="1" ht="15.75" x14ac:dyDescent="0.25">
      <c r="A8" s="69" t="s">
        <v>36</v>
      </c>
      <c r="B8" s="70"/>
      <c r="C8" s="9">
        <f>+C7</f>
        <v>2000</v>
      </c>
      <c r="D8" s="3"/>
      <c r="E8" s="3">
        <f t="shared" ref="E8:O8" si="2">SUM(E7)</f>
        <v>1000</v>
      </c>
      <c r="F8" s="3"/>
      <c r="G8" s="17">
        <f t="shared" si="2"/>
        <v>1000</v>
      </c>
      <c r="H8" s="3">
        <f t="shared" si="2"/>
        <v>500</v>
      </c>
      <c r="I8" s="3">
        <f t="shared" si="2"/>
        <v>100</v>
      </c>
      <c r="J8" s="3">
        <f t="shared" si="2"/>
        <v>100</v>
      </c>
      <c r="K8" s="3">
        <f t="shared" si="2"/>
        <v>100</v>
      </c>
      <c r="L8" s="3">
        <f t="shared" si="2"/>
        <v>100</v>
      </c>
      <c r="M8" s="3">
        <f t="shared" si="2"/>
        <v>10</v>
      </c>
      <c r="N8" s="3">
        <f t="shared" ref="N8" si="3">SUM(N7)</f>
        <v>10</v>
      </c>
      <c r="O8" s="3">
        <f t="shared" si="2"/>
        <v>20</v>
      </c>
      <c r="P8" s="3">
        <f>+P7</f>
        <v>70</v>
      </c>
      <c r="Q8" s="9"/>
      <c r="R8" s="13"/>
      <c r="S8" s="6"/>
      <c r="T8" s="13"/>
      <c r="U8" s="3"/>
      <c r="V8" s="3"/>
      <c r="W8" s="3"/>
      <c r="X8" s="3"/>
      <c r="Y8" s="3"/>
      <c r="Z8" s="3"/>
      <c r="AA8" s="40"/>
      <c r="AB8" s="40"/>
      <c r="AC8" s="10"/>
    </row>
    <row r="9" spans="1:29" s="2" customFormat="1" ht="15.75" x14ac:dyDescent="0.25">
      <c r="A9" s="36" t="s">
        <v>15</v>
      </c>
      <c r="B9" s="37" t="s">
        <v>91</v>
      </c>
      <c r="C9" s="7">
        <v>2000</v>
      </c>
      <c r="D9" s="45" t="s">
        <v>38</v>
      </c>
      <c r="E9" s="4">
        <v>1000</v>
      </c>
      <c r="F9" s="45" t="s">
        <v>38</v>
      </c>
      <c r="G9" s="16">
        <v>1000</v>
      </c>
      <c r="H9" s="39">
        <v>500</v>
      </c>
      <c r="I9" s="39">
        <v>100</v>
      </c>
      <c r="J9" s="39">
        <v>100</v>
      </c>
      <c r="K9" s="39">
        <v>100</v>
      </c>
      <c r="L9" s="39">
        <v>100</v>
      </c>
      <c r="M9" s="39">
        <v>10</v>
      </c>
      <c r="N9" s="39">
        <v>10</v>
      </c>
      <c r="O9" s="39">
        <v>20</v>
      </c>
      <c r="P9" s="18">
        <f>+G9-H9-I9-J9-K9-L9-M9-O9</f>
        <v>70</v>
      </c>
      <c r="Q9" s="24"/>
      <c r="R9" s="12"/>
      <c r="S9" s="1"/>
      <c r="T9" s="12"/>
      <c r="U9" s="1"/>
      <c r="V9" s="1"/>
      <c r="W9" s="16"/>
      <c r="X9" s="16"/>
      <c r="Y9" s="16"/>
      <c r="Z9" s="16"/>
      <c r="AA9" s="16"/>
      <c r="AB9" s="16"/>
      <c r="AC9" s="8"/>
    </row>
    <row r="10" spans="1:29" s="2" customFormat="1" ht="15.75" x14ac:dyDescent="0.25">
      <c r="A10" s="69" t="s">
        <v>36</v>
      </c>
      <c r="B10" s="70"/>
      <c r="C10" s="9">
        <f>+C9</f>
        <v>2000</v>
      </c>
      <c r="D10" s="3"/>
      <c r="E10" s="3">
        <f>+E9</f>
        <v>1000</v>
      </c>
      <c r="F10" s="3"/>
      <c r="G10" s="3">
        <f>+G9</f>
        <v>1000</v>
      </c>
      <c r="H10" s="3">
        <f>+H9</f>
        <v>500</v>
      </c>
      <c r="I10" s="3">
        <f t="shared" ref="I10:P10" si="4">+I9</f>
        <v>100</v>
      </c>
      <c r="J10" s="3">
        <f t="shared" si="4"/>
        <v>100</v>
      </c>
      <c r="K10" s="3">
        <f t="shared" si="4"/>
        <v>100</v>
      </c>
      <c r="L10" s="3">
        <f t="shared" si="4"/>
        <v>100</v>
      </c>
      <c r="M10" s="3">
        <f t="shared" si="4"/>
        <v>10</v>
      </c>
      <c r="N10" s="3">
        <f t="shared" ref="N10" si="5">+N9</f>
        <v>10</v>
      </c>
      <c r="O10" s="3">
        <f t="shared" si="4"/>
        <v>20</v>
      </c>
      <c r="P10" s="3">
        <f t="shared" si="4"/>
        <v>70</v>
      </c>
      <c r="Q10" s="9"/>
      <c r="R10" s="13"/>
      <c r="S10" s="6"/>
      <c r="T10" s="13"/>
      <c r="U10" s="3"/>
      <c r="V10" s="3"/>
      <c r="W10" s="3"/>
      <c r="X10" s="3"/>
      <c r="Y10" s="3"/>
      <c r="Z10" s="3"/>
      <c r="AA10" s="40"/>
      <c r="AB10" s="40"/>
      <c r="AC10" s="10"/>
    </row>
    <row r="11" spans="1:29" s="2" customFormat="1" ht="16.5" thickBot="1" x14ac:dyDescent="0.3">
      <c r="A11" s="67" t="s">
        <v>2</v>
      </c>
      <c r="B11" s="68"/>
      <c r="C11" s="25">
        <f>+C6+C8+C10</f>
        <v>6000</v>
      </c>
      <c r="D11" s="33"/>
      <c r="E11" s="25">
        <f>+E6+E8+E10</f>
        <v>3000</v>
      </c>
      <c r="F11" s="33"/>
      <c r="G11" s="25">
        <f>+G6+G8+G10</f>
        <v>3000</v>
      </c>
      <c r="H11" s="25">
        <f>+H6+H8+H10</f>
        <v>1500</v>
      </c>
      <c r="I11" s="25">
        <f t="shared" ref="I11:P11" si="6">+I6+I8+I10</f>
        <v>300</v>
      </c>
      <c r="J11" s="25">
        <f t="shared" si="6"/>
        <v>300</v>
      </c>
      <c r="K11" s="25">
        <f t="shared" si="6"/>
        <v>300</v>
      </c>
      <c r="L11" s="25">
        <f t="shared" si="6"/>
        <v>300</v>
      </c>
      <c r="M11" s="25">
        <f t="shared" si="6"/>
        <v>30</v>
      </c>
      <c r="N11" s="25">
        <f t="shared" ref="N11" si="7">+N6+N8+N10</f>
        <v>30</v>
      </c>
      <c r="O11" s="25">
        <f t="shared" si="6"/>
        <v>60</v>
      </c>
      <c r="P11" s="25">
        <f t="shared" si="6"/>
        <v>210</v>
      </c>
      <c r="Q11" s="25"/>
      <c r="R11" s="26"/>
      <c r="S11" s="27"/>
      <c r="T11" s="26"/>
      <c r="U11" s="27"/>
      <c r="V11" s="27"/>
      <c r="W11" s="27"/>
      <c r="X11" s="27"/>
      <c r="Y11" s="27"/>
      <c r="Z11" s="27"/>
      <c r="AA11" s="27"/>
      <c r="AB11" s="27"/>
      <c r="AC11" s="28"/>
    </row>
    <row r="12" spans="1:29" x14ac:dyDescent="0.2">
      <c r="P12" s="15"/>
    </row>
    <row r="13" spans="1:29" x14ac:dyDescent="0.2">
      <c r="A13" s="43" t="s">
        <v>35</v>
      </c>
      <c r="B13" s="65"/>
      <c r="C13" s="65"/>
      <c r="D13" s="65"/>
      <c r="E13" s="65"/>
    </row>
    <row r="14" spans="1:29" x14ac:dyDescent="0.2">
      <c r="A14" s="43" t="s">
        <v>34</v>
      </c>
      <c r="B14" s="65"/>
      <c r="C14" s="65"/>
      <c r="D14" s="65"/>
      <c r="E14" s="65"/>
    </row>
    <row r="15" spans="1:29" x14ac:dyDescent="0.2">
      <c r="A15" s="43" t="s">
        <v>33</v>
      </c>
      <c r="B15" s="65"/>
      <c r="C15" s="65"/>
      <c r="D15" s="65"/>
      <c r="E15" s="65"/>
      <c r="P15" s="15"/>
      <c r="AC15" s="15"/>
    </row>
  </sheetData>
  <mergeCells count="9">
    <mergeCell ref="B13:E13"/>
    <mergeCell ref="B14:E14"/>
    <mergeCell ref="B15:E15"/>
    <mergeCell ref="A1:AC1"/>
    <mergeCell ref="A2:AC2"/>
    <mergeCell ref="A6:B6"/>
    <mergeCell ref="A8:B8"/>
    <mergeCell ref="A10:B10"/>
    <mergeCell ref="A11:B1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E2D9-7540-46F7-9AB3-44911FB8D77F}">
  <dimension ref="A1:AV15"/>
  <sheetViews>
    <sheetView tabSelected="1" topLeftCell="AM1" workbookViewId="0">
      <selection activeCell="AQ12" sqref="AQ12"/>
    </sheetView>
  </sheetViews>
  <sheetFormatPr baseColWidth="10" defaultColWidth="19.5703125" defaultRowHeight="12.75" x14ac:dyDescent="0.2"/>
  <cols>
    <col min="1" max="1" width="39.5703125" customWidth="1"/>
    <col min="2" max="2" width="26.28515625" customWidth="1"/>
    <col min="3" max="3" width="17.5703125" customWidth="1"/>
    <col min="4" max="4" width="7.7109375" customWidth="1"/>
    <col min="5" max="5" width="18.7109375" customWidth="1"/>
    <col min="6" max="6" width="7.7109375" customWidth="1"/>
    <col min="7" max="7" width="18.7109375" customWidth="1"/>
    <col min="8" max="8" width="14.140625" bestFit="1" customWidth="1"/>
    <col min="9" max="9" width="15.28515625" bestFit="1" customWidth="1"/>
    <col min="10" max="13" width="15.28515625" customWidth="1"/>
    <col min="14" max="16" width="18.7109375" customWidth="1"/>
    <col min="17" max="17" width="7.7109375" style="14" customWidth="1"/>
    <col min="18" max="18" width="18.7109375" customWidth="1"/>
    <col min="19" max="19" width="7.7109375" style="14" customWidth="1"/>
    <col min="20" max="25" width="18.7109375" style="15" customWidth="1"/>
    <col min="26" max="26" width="16.28515625" style="15" customWidth="1"/>
    <col min="27" max="27" width="18.7109375" customWidth="1"/>
  </cols>
  <sheetData>
    <row r="1" spans="1:48" ht="15.75" customHeight="1" x14ac:dyDescent="0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48" ht="15.75" customHeight="1" x14ac:dyDescent="0.25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48" ht="13.5" thickBot="1" x14ac:dyDescent="0.25"/>
    <row r="4" spans="1:48" ht="47.25" x14ac:dyDescent="0.2">
      <c r="A4" s="19" t="s">
        <v>0</v>
      </c>
      <c r="B4" s="23" t="s">
        <v>1</v>
      </c>
      <c r="C4" s="29" t="s">
        <v>88</v>
      </c>
      <c r="D4" s="30" t="s">
        <v>4</v>
      </c>
      <c r="E4" s="30" t="s">
        <v>5</v>
      </c>
      <c r="F4" s="30" t="s">
        <v>6</v>
      </c>
      <c r="G4" s="31" t="s">
        <v>7</v>
      </c>
      <c r="H4" s="38" t="s">
        <v>16</v>
      </c>
      <c r="I4" s="38" t="s">
        <v>17</v>
      </c>
      <c r="J4" s="38" t="s">
        <v>18</v>
      </c>
      <c r="K4" s="38" t="s">
        <v>27</v>
      </c>
      <c r="L4" s="38" t="s">
        <v>40</v>
      </c>
      <c r="M4" s="38" t="s">
        <v>92</v>
      </c>
      <c r="N4" s="38" t="s">
        <v>39</v>
      </c>
      <c r="O4" s="32" t="s">
        <v>81</v>
      </c>
      <c r="P4" s="19" t="s">
        <v>9</v>
      </c>
      <c r="Q4" s="20" t="s">
        <v>10</v>
      </c>
      <c r="R4" s="21" t="s">
        <v>11</v>
      </c>
      <c r="S4" s="20" t="s">
        <v>12</v>
      </c>
      <c r="T4" s="22" t="s">
        <v>13</v>
      </c>
      <c r="U4" s="22" t="s">
        <v>17</v>
      </c>
      <c r="V4" s="22" t="s">
        <v>18</v>
      </c>
      <c r="W4" s="22" t="s">
        <v>27</v>
      </c>
      <c r="X4" s="22" t="s">
        <v>40</v>
      </c>
      <c r="Y4" s="22" t="s">
        <v>92</v>
      </c>
      <c r="Z4" s="22" t="s">
        <v>39</v>
      </c>
      <c r="AA4" s="23" t="s">
        <v>80</v>
      </c>
      <c r="AB4" s="55" t="s">
        <v>21</v>
      </c>
      <c r="AC4" s="56" t="s">
        <v>22</v>
      </c>
      <c r="AD4" s="57" t="s">
        <v>23</v>
      </c>
      <c r="AE4" s="56" t="s">
        <v>24</v>
      </c>
      <c r="AF4" s="58" t="s">
        <v>25</v>
      </c>
      <c r="AG4" s="58" t="s">
        <v>19</v>
      </c>
      <c r="AH4" s="58" t="s">
        <v>26</v>
      </c>
      <c r="AI4" s="58" t="s">
        <v>59</v>
      </c>
      <c r="AJ4" s="58" t="s">
        <v>93</v>
      </c>
      <c r="AK4" s="58" t="s">
        <v>39</v>
      </c>
      <c r="AL4" s="59" t="s">
        <v>79</v>
      </c>
      <c r="AM4" s="60" t="s">
        <v>28</v>
      </c>
      <c r="AN4" s="61" t="s">
        <v>29</v>
      </c>
      <c r="AO4" s="62" t="s">
        <v>30</v>
      </c>
      <c r="AP4" s="61" t="s">
        <v>31</v>
      </c>
      <c r="AQ4" s="63" t="s">
        <v>32</v>
      </c>
      <c r="AR4" s="63" t="s">
        <v>26</v>
      </c>
      <c r="AS4" s="63" t="s">
        <v>59</v>
      </c>
      <c r="AT4" s="63" t="s">
        <v>93</v>
      </c>
      <c r="AU4" s="63" t="s">
        <v>39</v>
      </c>
      <c r="AV4" s="64" t="s">
        <v>78</v>
      </c>
    </row>
    <row r="5" spans="1:48" s="2" customFormat="1" ht="15.75" x14ac:dyDescent="0.25">
      <c r="A5" s="34" t="s">
        <v>20</v>
      </c>
      <c r="B5" s="35" t="s">
        <v>89</v>
      </c>
      <c r="C5" s="7">
        <v>2000</v>
      </c>
      <c r="D5" s="45" t="s">
        <v>37</v>
      </c>
      <c r="E5" s="1">
        <v>1000</v>
      </c>
      <c r="F5" s="45" t="s">
        <v>37</v>
      </c>
      <c r="G5" s="16">
        <v>1000</v>
      </c>
      <c r="H5" s="39">
        <v>500</v>
      </c>
      <c r="I5" s="39">
        <v>100</v>
      </c>
      <c r="J5" s="39">
        <v>100</v>
      </c>
      <c r="K5" s="39">
        <v>100</v>
      </c>
      <c r="L5" s="39">
        <v>100</v>
      </c>
      <c r="M5" s="39">
        <v>100</v>
      </c>
      <c r="N5" s="39">
        <v>20</v>
      </c>
      <c r="O5" s="18">
        <f>+G5-H5-I5-J5-K5-L5-N5</f>
        <v>80</v>
      </c>
      <c r="P5" s="24"/>
      <c r="Q5" s="12"/>
      <c r="R5" s="1"/>
      <c r="S5" s="12"/>
      <c r="T5" s="1"/>
      <c r="U5" s="1"/>
      <c r="V5" s="16"/>
      <c r="W5" s="16"/>
      <c r="X5" s="16"/>
      <c r="Y5" s="16"/>
      <c r="Z5" s="16"/>
      <c r="AA5" s="8"/>
      <c r="AB5" s="24"/>
      <c r="AC5" s="12"/>
      <c r="AD5" s="1"/>
      <c r="AE5" s="12"/>
      <c r="AF5" s="1"/>
      <c r="AG5" s="1"/>
      <c r="AH5" s="16"/>
      <c r="AI5" s="16"/>
      <c r="AJ5" s="16"/>
      <c r="AK5" s="16"/>
      <c r="AL5" s="8"/>
      <c r="AM5" s="24"/>
      <c r="AN5" s="12"/>
      <c r="AO5" s="1"/>
      <c r="AP5" s="12"/>
      <c r="AQ5" s="1"/>
      <c r="AR5" s="16"/>
      <c r="AS5" s="16"/>
      <c r="AT5" s="16"/>
      <c r="AU5" s="16"/>
      <c r="AV5" s="8"/>
    </row>
    <row r="6" spans="1:48" s="2" customFormat="1" ht="15.75" x14ac:dyDescent="0.25">
      <c r="A6" s="69" t="s">
        <v>36</v>
      </c>
      <c r="B6" s="70"/>
      <c r="C6" s="9">
        <f>+C5</f>
        <v>2000</v>
      </c>
      <c r="D6" s="5"/>
      <c r="E6" s="3">
        <f>+E5</f>
        <v>1000</v>
      </c>
      <c r="F6" s="5"/>
      <c r="G6" s="3">
        <f>+G5</f>
        <v>1000</v>
      </c>
      <c r="H6" s="3">
        <f>+H5</f>
        <v>500</v>
      </c>
      <c r="I6" s="3">
        <f t="shared" ref="I6:N6" si="0">+I5</f>
        <v>100</v>
      </c>
      <c r="J6" s="3">
        <f t="shared" si="0"/>
        <v>100</v>
      </c>
      <c r="K6" s="3">
        <f t="shared" si="0"/>
        <v>100</v>
      </c>
      <c r="L6" s="3">
        <f t="shared" si="0"/>
        <v>100</v>
      </c>
      <c r="M6" s="3">
        <f t="shared" ref="M6" si="1">+M5</f>
        <v>100</v>
      </c>
      <c r="N6" s="3">
        <f t="shared" si="0"/>
        <v>20</v>
      </c>
      <c r="O6" s="3">
        <f>+O5</f>
        <v>80</v>
      </c>
      <c r="P6" s="9"/>
      <c r="Q6" s="13"/>
      <c r="R6" s="3"/>
      <c r="S6" s="3"/>
      <c r="T6" s="3"/>
      <c r="U6" s="3"/>
      <c r="V6" s="3"/>
      <c r="W6" s="3"/>
      <c r="X6" s="3"/>
      <c r="Y6" s="3"/>
      <c r="Z6" s="3"/>
      <c r="AA6" s="10"/>
      <c r="AB6" s="9"/>
      <c r="AC6" s="13"/>
      <c r="AD6" s="3"/>
      <c r="AE6" s="3"/>
      <c r="AF6" s="3"/>
      <c r="AG6" s="3"/>
      <c r="AH6" s="3"/>
      <c r="AI6" s="3"/>
      <c r="AJ6" s="3"/>
      <c r="AK6" s="3"/>
      <c r="AL6" s="10"/>
      <c r="AM6" s="9"/>
      <c r="AN6" s="13"/>
      <c r="AO6" s="3"/>
      <c r="AP6" s="3"/>
      <c r="AQ6" s="3"/>
      <c r="AR6" s="3"/>
      <c r="AS6" s="3"/>
      <c r="AT6" s="3"/>
      <c r="AU6" s="3"/>
      <c r="AV6" s="10"/>
    </row>
    <row r="7" spans="1:48" s="2" customFormat="1" ht="15.75" x14ac:dyDescent="0.25">
      <c r="A7" s="36" t="s">
        <v>14</v>
      </c>
      <c r="B7" s="37" t="s">
        <v>90</v>
      </c>
      <c r="C7" s="11">
        <v>2000</v>
      </c>
      <c r="D7" s="45" t="s">
        <v>38</v>
      </c>
      <c r="E7" s="4">
        <v>1000</v>
      </c>
      <c r="F7" s="45" t="s">
        <v>38</v>
      </c>
      <c r="G7" s="16">
        <v>1000</v>
      </c>
      <c r="H7" s="39">
        <v>500</v>
      </c>
      <c r="I7" s="39">
        <v>100</v>
      </c>
      <c r="J7" s="39">
        <v>100</v>
      </c>
      <c r="K7" s="39">
        <v>100</v>
      </c>
      <c r="L7" s="39">
        <v>100</v>
      </c>
      <c r="M7" s="39">
        <v>100</v>
      </c>
      <c r="N7" s="39">
        <v>20</v>
      </c>
      <c r="O7" s="18">
        <f>+G7-H7-I7-J7-K7-L7-N7</f>
        <v>80</v>
      </c>
      <c r="P7" s="24"/>
      <c r="Q7" s="12"/>
      <c r="R7" s="1"/>
      <c r="S7" s="12"/>
      <c r="T7" s="1"/>
      <c r="U7" s="1"/>
      <c r="V7" s="16"/>
      <c r="W7" s="16"/>
      <c r="X7" s="16"/>
      <c r="Y7" s="16"/>
      <c r="Z7" s="16"/>
      <c r="AA7" s="8"/>
      <c r="AB7" s="24"/>
      <c r="AC7" s="12"/>
      <c r="AD7" s="1"/>
      <c r="AE7" s="12"/>
      <c r="AF7" s="1"/>
      <c r="AG7" s="1"/>
      <c r="AH7" s="16"/>
      <c r="AI7" s="16"/>
      <c r="AJ7" s="16"/>
      <c r="AK7" s="16"/>
      <c r="AL7" s="8"/>
      <c r="AM7" s="24"/>
      <c r="AN7" s="12"/>
      <c r="AO7" s="1"/>
      <c r="AP7" s="12"/>
      <c r="AQ7" s="1"/>
      <c r="AR7" s="16"/>
      <c r="AS7" s="16"/>
      <c r="AT7" s="16"/>
      <c r="AU7" s="16"/>
      <c r="AV7" s="8"/>
    </row>
    <row r="8" spans="1:48" s="2" customFormat="1" ht="15.75" x14ac:dyDescent="0.25">
      <c r="A8" s="69" t="s">
        <v>36</v>
      </c>
      <c r="B8" s="70"/>
      <c r="C8" s="9">
        <f>+C7</f>
        <v>2000</v>
      </c>
      <c r="D8" s="3"/>
      <c r="E8" s="3">
        <f t="shared" ref="E8:N8" si="2">SUM(E7)</f>
        <v>1000</v>
      </c>
      <c r="F8" s="3"/>
      <c r="G8" s="17">
        <f t="shared" si="2"/>
        <v>1000</v>
      </c>
      <c r="H8" s="3">
        <f t="shared" si="2"/>
        <v>500</v>
      </c>
      <c r="I8" s="3">
        <f t="shared" si="2"/>
        <v>100</v>
      </c>
      <c r="J8" s="3">
        <f t="shared" si="2"/>
        <v>100</v>
      </c>
      <c r="K8" s="3">
        <f t="shared" si="2"/>
        <v>100</v>
      </c>
      <c r="L8" s="3">
        <f t="shared" si="2"/>
        <v>100</v>
      </c>
      <c r="M8" s="3">
        <f t="shared" ref="M8" si="3">SUM(M7)</f>
        <v>100</v>
      </c>
      <c r="N8" s="3">
        <f t="shared" si="2"/>
        <v>20</v>
      </c>
      <c r="O8" s="3">
        <f>+O7</f>
        <v>80</v>
      </c>
      <c r="P8" s="9"/>
      <c r="Q8" s="13"/>
      <c r="R8" s="6"/>
      <c r="S8" s="13"/>
      <c r="T8" s="3"/>
      <c r="U8" s="3"/>
      <c r="V8" s="3"/>
      <c r="W8" s="3"/>
      <c r="X8" s="3"/>
      <c r="Y8" s="40"/>
      <c r="Z8" s="40"/>
      <c r="AA8" s="10"/>
      <c r="AB8" s="9"/>
      <c r="AC8" s="13"/>
      <c r="AD8" s="6"/>
      <c r="AE8" s="13"/>
      <c r="AF8" s="3"/>
      <c r="AG8" s="3"/>
      <c r="AH8" s="3"/>
      <c r="AI8" s="3"/>
      <c r="AJ8" s="40"/>
      <c r="AK8" s="40"/>
      <c r="AL8" s="10"/>
      <c r="AM8" s="9"/>
      <c r="AN8" s="13"/>
      <c r="AO8" s="6"/>
      <c r="AP8" s="13"/>
      <c r="AQ8" s="3"/>
      <c r="AR8" s="3"/>
      <c r="AS8" s="3"/>
      <c r="AT8" s="40"/>
      <c r="AU8" s="40"/>
      <c r="AV8" s="10"/>
    </row>
    <row r="9" spans="1:48" s="2" customFormat="1" ht="15.75" x14ac:dyDescent="0.25">
      <c r="A9" s="36" t="s">
        <v>15</v>
      </c>
      <c r="B9" s="37" t="s">
        <v>91</v>
      </c>
      <c r="C9" s="11">
        <v>2000</v>
      </c>
      <c r="D9" s="45" t="s">
        <v>38</v>
      </c>
      <c r="E9" s="4">
        <v>1000</v>
      </c>
      <c r="F9" s="45" t="s">
        <v>38</v>
      </c>
      <c r="G9" s="16">
        <v>1000</v>
      </c>
      <c r="H9" s="39">
        <v>500</v>
      </c>
      <c r="I9" s="39">
        <v>100</v>
      </c>
      <c r="J9" s="39">
        <v>100</v>
      </c>
      <c r="K9" s="39">
        <v>100</v>
      </c>
      <c r="L9" s="39">
        <v>100</v>
      </c>
      <c r="M9" s="39">
        <v>100</v>
      </c>
      <c r="N9" s="39">
        <v>20</v>
      </c>
      <c r="O9" s="18">
        <f>+G9-H9-I9-J9-K9-L9-N9</f>
        <v>80</v>
      </c>
      <c r="P9" s="24"/>
      <c r="Q9" s="12"/>
      <c r="R9" s="1"/>
      <c r="S9" s="12"/>
      <c r="T9" s="1"/>
      <c r="U9" s="1"/>
      <c r="V9" s="16"/>
      <c r="W9" s="16"/>
      <c r="X9" s="16"/>
      <c r="Y9" s="16"/>
      <c r="Z9" s="16"/>
      <c r="AA9" s="8"/>
      <c r="AB9" s="24"/>
      <c r="AC9" s="12"/>
      <c r="AD9" s="1"/>
      <c r="AE9" s="12"/>
      <c r="AF9" s="1"/>
      <c r="AG9" s="1"/>
      <c r="AH9" s="16"/>
      <c r="AI9" s="16"/>
      <c r="AJ9" s="16"/>
      <c r="AK9" s="16"/>
      <c r="AL9" s="8"/>
      <c r="AM9" s="24"/>
      <c r="AN9" s="12"/>
      <c r="AO9" s="1"/>
      <c r="AP9" s="12"/>
      <c r="AQ9" s="1"/>
      <c r="AR9" s="16"/>
      <c r="AS9" s="16"/>
      <c r="AT9" s="16"/>
      <c r="AU9" s="16"/>
      <c r="AV9" s="8"/>
    </row>
    <row r="10" spans="1:48" s="2" customFormat="1" ht="15.75" x14ac:dyDescent="0.25">
      <c r="A10" s="69" t="s">
        <v>36</v>
      </c>
      <c r="B10" s="70"/>
      <c r="C10" s="9">
        <f>+C9</f>
        <v>2000</v>
      </c>
      <c r="D10" s="3"/>
      <c r="E10" s="3">
        <f>+E9</f>
        <v>1000</v>
      </c>
      <c r="F10" s="3"/>
      <c r="G10" s="3">
        <f>+G9</f>
        <v>1000</v>
      </c>
      <c r="H10" s="3">
        <f>+H9</f>
        <v>500</v>
      </c>
      <c r="I10" s="3">
        <f t="shared" ref="I10:O10" si="4">+I9</f>
        <v>100</v>
      </c>
      <c r="J10" s="3">
        <f t="shared" si="4"/>
        <v>100</v>
      </c>
      <c r="K10" s="3">
        <f t="shared" si="4"/>
        <v>100</v>
      </c>
      <c r="L10" s="3">
        <f t="shared" si="4"/>
        <v>100</v>
      </c>
      <c r="M10" s="3">
        <f t="shared" ref="M10" si="5">+M9</f>
        <v>100</v>
      </c>
      <c r="N10" s="3">
        <f t="shared" si="4"/>
        <v>20</v>
      </c>
      <c r="O10" s="3">
        <f t="shared" si="4"/>
        <v>80</v>
      </c>
      <c r="P10" s="9"/>
      <c r="Q10" s="13"/>
      <c r="R10" s="6"/>
      <c r="S10" s="13"/>
      <c r="T10" s="3"/>
      <c r="U10" s="3"/>
      <c r="V10" s="3"/>
      <c r="W10" s="3"/>
      <c r="X10" s="3"/>
      <c r="Y10" s="40"/>
      <c r="Z10" s="40"/>
      <c r="AA10" s="10"/>
      <c r="AB10" s="9"/>
      <c r="AC10" s="13"/>
      <c r="AD10" s="6"/>
      <c r="AE10" s="13"/>
      <c r="AF10" s="3"/>
      <c r="AG10" s="3"/>
      <c r="AH10" s="3"/>
      <c r="AI10" s="3"/>
      <c r="AJ10" s="40"/>
      <c r="AK10" s="40"/>
      <c r="AL10" s="10"/>
      <c r="AM10" s="9"/>
      <c r="AN10" s="13"/>
      <c r="AO10" s="6"/>
      <c r="AP10" s="13"/>
      <c r="AQ10" s="3"/>
      <c r="AR10" s="3"/>
      <c r="AS10" s="3"/>
      <c r="AT10" s="40"/>
      <c r="AU10" s="40"/>
      <c r="AV10" s="10"/>
    </row>
    <row r="11" spans="1:48" s="2" customFormat="1" ht="16.5" thickBot="1" x14ac:dyDescent="0.3">
      <c r="A11" s="67" t="s">
        <v>2</v>
      </c>
      <c r="B11" s="68"/>
      <c r="C11" s="25">
        <f>+C6+C8+C10</f>
        <v>6000</v>
      </c>
      <c r="D11" s="33"/>
      <c r="E11" s="25">
        <f>+E6+E8+E10</f>
        <v>3000</v>
      </c>
      <c r="F11" s="33"/>
      <c r="G11" s="25">
        <f>+G6+G8+G10</f>
        <v>3000</v>
      </c>
      <c r="H11" s="25">
        <f>+H6+H8+H10</f>
        <v>1500</v>
      </c>
      <c r="I11" s="25">
        <f t="shared" ref="I11:O11" si="6">+I6+I8+I10</f>
        <v>300</v>
      </c>
      <c r="J11" s="25">
        <f t="shared" si="6"/>
        <v>300</v>
      </c>
      <c r="K11" s="25">
        <f t="shared" si="6"/>
        <v>300</v>
      </c>
      <c r="L11" s="25">
        <f t="shared" si="6"/>
        <v>300</v>
      </c>
      <c r="M11" s="25">
        <f t="shared" ref="M11" si="7">+M6+M8+M10</f>
        <v>300</v>
      </c>
      <c r="N11" s="25">
        <f t="shared" si="6"/>
        <v>60</v>
      </c>
      <c r="O11" s="25">
        <f t="shared" si="6"/>
        <v>240</v>
      </c>
      <c r="P11" s="25"/>
      <c r="Q11" s="26"/>
      <c r="R11" s="27"/>
      <c r="S11" s="26"/>
      <c r="T11" s="27"/>
      <c r="U11" s="27"/>
      <c r="V11" s="27"/>
      <c r="W11" s="27"/>
      <c r="X11" s="27"/>
      <c r="Y11" s="27"/>
      <c r="Z11" s="27"/>
      <c r="AA11" s="28"/>
      <c r="AB11" s="25"/>
      <c r="AC11" s="26"/>
      <c r="AD11" s="27"/>
      <c r="AE11" s="26"/>
      <c r="AF11" s="27"/>
      <c r="AG11" s="27"/>
      <c r="AH11" s="27"/>
      <c r="AI11" s="27"/>
      <c r="AJ11" s="27"/>
      <c r="AK11" s="27"/>
      <c r="AL11" s="28"/>
      <c r="AM11" s="25"/>
      <c r="AN11" s="26"/>
      <c r="AO11" s="27"/>
      <c r="AP11" s="26"/>
      <c r="AQ11" s="27"/>
      <c r="AR11" s="27"/>
      <c r="AS11" s="27"/>
      <c r="AT11" s="27"/>
      <c r="AU11" s="27"/>
      <c r="AV11" s="28"/>
    </row>
    <row r="12" spans="1:48" x14ac:dyDescent="0.2">
      <c r="O12" s="15"/>
    </row>
    <row r="13" spans="1:48" x14ac:dyDescent="0.2">
      <c r="A13" s="43" t="s">
        <v>35</v>
      </c>
      <c r="B13" s="65"/>
      <c r="C13" s="65"/>
      <c r="D13" s="65"/>
      <c r="E13" s="65"/>
    </row>
    <row r="14" spans="1:48" x14ac:dyDescent="0.2">
      <c r="A14" s="43" t="s">
        <v>34</v>
      </c>
      <c r="B14" s="65"/>
      <c r="C14" s="65"/>
      <c r="D14" s="65"/>
      <c r="E14" s="65"/>
    </row>
    <row r="15" spans="1:48" x14ac:dyDescent="0.2">
      <c r="A15" s="43" t="s">
        <v>33</v>
      </c>
      <c r="B15" s="65"/>
      <c r="C15" s="65"/>
      <c r="D15" s="65"/>
      <c r="E15" s="65"/>
      <c r="O15" s="15"/>
      <c r="AA15" s="15"/>
    </row>
  </sheetData>
  <mergeCells count="9">
    <mergeCell ref="B13:E13"/>
    <mergeCell ref="B14:E14"/>
    <mergeCell ref="B15:E15"/>
    <mergeCell ref="A1:AA1"/>
    <mergeCell ref="A6:B6"/>
    <mergeCell ref="A8:B8"/>
    <mergeCell ref="A10:B10"/>
    <mergeCell ref="A11:B11"/>
    <mergeCell ref="A2:AC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A810-E246-4DF7-A9A8-8E6872A4B44B}">
  <dimension ref="A1:AC15"/>
  <sheetViews>
    <sheetView workbookViewId="0">
      <selection activeCell="AA9" sqref="AA9"/>
    </sheetView>
  </sheetViews>
  <sheetFormatPr baseColWidth="10" defaultColWidth="19.5703125" defaultRowHeight="12.75" x14ac:dyDescent="0.2"/>
  <cols>
    <col min="1" max="1" width="39.5703125" customWidth="1"/>
    <col min="2" max="2" width="26.28515625" customWidth="1"/>
    <col min="3" max="3" width="17.5703125" customWidth="1"/>
    <col min="4" max="4" width="7.7109375" customWidth="1"/>
    <col min="5" max="5" width="18.7109375" customWidth="1"/>
    <col min="6" max="6" width="7.7109375" customWidth="1"/>
    <col min="7" max="7" width="18.7109375" customWidth="1"/>
    <col min="8" max="8" width="14.140625" bestFit="1" customWidth="1"/>
    <col min="9" max="10" width="15.28515625" customWidth="1"/>
    <col min="11" max="13" width="18.7109375" customWidth="1"/>
    <col min="14" max="14" width="7.7109375" style="14" customWidth="1"/>
    <col min="15" max="15" width="18.7109375" customWidth="1"/>
    <col min="16" max="16" width="7.7109375" style="14" customWidth="1"/>
    <col min="17" max="19" width="18.7109375" style="15" customWidth="1"/>
    <col min="20" max="20" width="16.28515625" style="15" customWidth="1"/>
    <col min="21" max="21" width="18.7109375" customWidth="1"/>
  </cols>
  <sheetData>
    <row r="1" spans="1:29" ht="15.75" customHeight="1" x14ac:dyDescent="0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9" ht="15.75" customHeight="1" x14ac:dyDescent="0.25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13.5" thickBot="1" x14ac:dyDescent="0.25"/>
    <row r="4" spans="1:29" ht="47.25" x14ac:dyDescent="0.2">
      <c r="A4" s="19" t="s">
        <v>0</v>
      </c>
      <c r="B4" s="23" t="s">
        <v>1</v>
      </c>
      <c r="C4" s="29" t="s">
        <v>94</v>
      </c>
      <c r="D4" s="30" t="s">
        <v>29</v>
      </c>
      <c r="E4" s="30" t="s">
        <v>30</v>
      </c>
      <c r="F4" s="30" t="s">
        <v>31</v>
      </c>
      <c r="G4" s="31" t="s">
        <v>32</v>
      </c>
      <c r="H4" s="38" t="s">
        <v>27</v>
      </c>
      <c r="I4" s="38" t="s">
        <v>40</v>
      </c>
      <c r="J4" s="38" t="s">
        <v>92</v>
      </c>
      <c r="K4" s="38" t="s">
        <v>39</v>
      </c>
      <c r="L4" s="32" t="s">
        <v>82</v>
      </c>
      <c r="M4" s="19" t="s">
        <v>83</v>
      </c>
      <c r="N4" s="20" t="s">
        <v>84</v>
      </c>
      <c r="O4" s="21" t="s">
        <v>85</v>
      </c>
      <c r="P4" s="20" t="s">
        <v>86</v>
      </c>
      <c r="Q4" s="22" t="s">
        <v>87</v>
      </c>
      <c r="R4" s="22" t="s">
        <v>40</v>
      </c>
      <c r="S4" s="22" t="s">
        <v>92</v>
      </c>
      <c r="T4" s="22" t="s">
        <v>39</v>
      </c>
      <c r="U4" s="23" t="s">
        <v>96</v>
      </c>
      <c r="V4" s="55" t="s">
        <v>97</v>
      </c>
      <c r="W4" s="56" t="s">
        <v>98</v>
      </c>
      <c r="X4" s="57" t="s">
        <v>99</v>
      </c>
      <c r="Y4" s="56" t="s">
        <v>100</v>
      </c>
      <c r="Z4" s="58" t="s">
        <v>101</v>
      </c>
      <c r="AA4" s="58" t="s">
        <v>92</v>
      </c>
      <c r="AB4" s="58" t="s">
        <v>39</v>
      </c>
      <c r="AC4" s="59" t="s">
        <v>102</v>
      </c>
    </row>
    <row r="5" spans="1:29" s="2" customFormat="1" ht="15.75" x14ac:dyDescent="0.25">
      <c r="A5" s="34" t="s">
        <v>20</v>
      </c>
      <c r="B5" s="35" t="s">
        <v>89</v>
      </c>
      <c r="C5" s="7">
        <v>2000</v>
      </c>
      <c r="D5" s="45" t="s">
        <v>37</v>
      </c>
      <c r="E5" s="1">
        <v>1000</v>
      </c>
      <c r="F5" s="45" t="s">
        <v>37</v>
      </c>
      <c r="G5" s="16">
        <v>1000</v>
      </c>
      <c r="H5" s="39">
        <v>500</v>
      </c>
      <c r="I5" s="39">
        <v>100</v>
      </c>
      <c r="J5" s="39">
        <v>100</v>
      </c>
      <c r="K5" s="39">
        <v>20</v>
      </c>
      <c r="L5" s="18">
        <f>+G5-H5-I5-J5</f>
        <v>300</v>
      </c>
      <c r="M5" s="24"/>
      <c r="N5" s="12"/>
      <c r="O5" s="1"/>
      <c r="P5" s="12"/>
      <c r="Q5" s="1"/>
      <c r="R5" s="1"/>
      <c r="S5" s="16"/>
      <c r="T5" s="16"/>
      <c r="U5" s="8"/>
      <c r="V5" s="24"/>
      <c r="W5" s="12"/>
      <c r="X5" s="1"/>
      <c r="Y5" s="12"/>
      <c r="Z5" s="1"/>
      <c r="AA5" s="1"/>
      <c r="AB5" s="16"/>
      <c r="AC5" s="8"/>
    </row>
    <row r="6" spans="1:29" s="2" customFormat="1" ht="15.75" x14ac:dyDescent="0.25">
      <c r="A6" s="69" t="s">
        <v>36</v>
      </c>
      <c r="B6" s="70"/>
      <c r="C6" s="9">
        <f>+C5</f>
        <v>2000</v>
      </c>
      <c r="D6" s="5"/>
      <c r="E6" s="3">
        <f>+E5</f>
        <v>1000</v>
      </c>
      <c r="F6" s="5"/>
      <c r="G6" s="3">
        <f>+G5</f>
        <v>1000</v>
      </c>
      <c r="H6" s="3">
        <f>+H5</f>
        <v>500</v>
      </c>
      <c r="I6" s="3">
        <f t="shared" ref="I6:K6" si="0">+I5</f>
        <v>100</v>
      </c>
      <c r="J6" s="3">
        <f t="shared" si="0"/>
        <v>100</v>
      </c>
      <c r="K6" s="3">
        <f t="shared" si="0"/>
        <v>20</v>
      </c>
      <c r="L6" s="3">
        <f>+L5</f>
        <v>300</v>
      </c>
      <c r="M6" s="9"/>
      <c r="N6" s="13"/>
      <c r="O6" s="3"/>
      <c r="P6" s="3"/>
      <c r="Q6" s="3"/>
      <c r="R6" s="3"/>
      <c r="S6" s="3"/>
      <c r="T6" s="3"/>
      <c r="U6" s="10"/>
      <c r="V6" s="9"/>
      <c r="W6" s="13"/>
      <c r="X6" s="3"/>
      <c r="Y6" s="3"/>
      <c r="Z6" s="3"/>
      <c r="AA6" s="3"/>
      <c r="AB6" s="3"/>
      <c r="AC6" s="10"/>
    </row>
    <row r="7" spans="1:29" s="2" customFormat="1" ht="15.75" x14ac:dyDescent="0.25">
      <c r="A7" s="36" t="s">
        <v>14</v>
      </c>
      <c r="B7" s="37" t="s">
        <v>90</v>
      </c>
      <c r="C7" s="11">
        <v>2000</v>
      </c>
      <c r="D7" s="45" t="s">
        <v>38</v>
      </c>
      <c r="E7" s="4">
        <v>1000</v>
      </c>
      <c r="F7" s="45" t="s">
        <v>38</v>
      </c>
      <c r="G7" s="16">
        <v>1000</v>
      </c>
      <c r="H7" s="39">
        <v>500</v>
      </c>
      <c r="I7" s="39">
        <v>100</v>
      </c>
      <c r="J7" s="39">
        <v>100</v>
      </c>
      <c r="K7" s="39">
        <v>20</v>
      </c>
      <c r="L7" s="18">
        <f>+G7-H7-I7-J7</f>
        <v>300</v>
      </c>
      <c r="M7" s="24"/>
      <c r="N7" s="12"/>
      <c r="O7" s="1"/>
      <c r="P7" s="12"/>
      <c r="Q7" s="1"/>
      <c r="R7" s="1"/>
      <c r="S7" s="16"/>
      <c r="T7" s="16"/>
      <c r="U7" s="8"/>
      <c r="V7" s="24"/>
      <c r="W7" s="12"/>
      <c r="X7" s="1"/>
      <c r="Y7" s="12"/>
      <c r="Z7" s="1"/>
      <c r="AA7" s="1"/>
      <c r="AB7" s="16"/>
      <c r="AC7" s="8"/>
    </row>
    <row r="8" spans="1:29" s="2" customFormat="1" ht="15.75" x14ac:dyDescent="0.25">
      <c r="A8" s="69" t="s">
        <v>36</v>
      </c>
      <c r="B8" s="70"/>
      <c r="C8" s="9">
        <f>+C7</f>
        <v>2000</v>
      </c>
      <c r="D8" s="3"/>
      <c r="E8" s="3">
        <f t="shared" ref="E8:K8" si="1">SUM(E7)</f>
        <v>1000</v>
      </c>
      <c r="F8" s="3"/>
      <c r="G8" s="17">
        <f t="shared" si="1"/>
        <v>1000</v>
      </c>
      <c r="H8" s="3">
        <f t="shared" si="1"/>
        <v>500</v>
      </c>
      <c r="I8" s="3">
        <f t="shared" si="1"/>
        <v>100</v>
      </c>
      <c r="J8" s="3">
        <f t="shared" si="1"/>
        <v>100</v>
      </c>
      <c r="K8" s="3">
        <f t="shared" si="1"/>
        <v>20</v>
      </c>
      <c r="L8" s="3">
        <f>+L7</f>
        <v>300</v>
      </c>
      <c r="M8" s="9"/>
      <c r="N8" s="13"/>
      <c r="O8" s="6"/>
      <c r="P8" s="13"/>
      <c r="Q8" s="3"/>
      <c r="R8" s="3"/>
      <c r="S8" s="40"/>
      <c r="T8" s="40"/>
      <c r="U8" s="10"/>
      <c r="V8" s="9"/>
      <c r="W8" s="13"/>
      <c r="X8" s="6"/>
      <c r="Y8" s="13"/>
      <c r="Z8" s="3"/>
      <c r="AA8" s="3"/>
      <c r="AB8" s="40"/>
      <c r="AC8" s="10"/>
    </row>
    <row r="9" spans="1:29" s="2" customFormat="1" ht="15.75" x14ac:dyDescent="0.25">
      <c r="A9" s="36" t="s">
        <v>15</v>
      </c>
      <c r="B9" s="37" t="s">
        <v>91</v>
      </c>
      <c r="C9" s="11">
        <v>2000</v>
      </c>
      <c r="D9" s="45" t="s">
        <v>38</v>
      </c>
      <c r="E9" s="4">
        <v>1000</v>
      </c>
      <c r="F9" s="45" t="s">
        <v>38</v>
      </c>
      <c r="G9" s="16">
        <v>1000</v>
      </c>
      <c r="H9" s="39">
        <v>500</v>
      </c>
      <c r="I9" s="39">
        <v>100</v>
      </c>
      <c r="J9" s="39">
        <v>100</v>
      </c>
      <c r="K9" s="39">
        <v>20</v>
      </c>
      <c r="L9" s="18">
        <f>+G9-H9-I9-J9</f>
        <v>300</v>
      </c>
      <c r="M9" s="24"/>
      <c r="N9" s="12"/>
      <c r="O9" s="1"/>
      <c r="P9" s="12"/>
      <c r="Q9" s="1"/>
      <c r="R9" s="1"/>
      <c r="S9" s="16"/>
      <c r="T9" s="16"/>
      <c r="U9" s="8"/>
      <c r="V9" s="24"/>
      <c r="W9" s="12"/>
      <c r="X9" s="1"/>
      <c r="Y9" s="12"/>
      <c r="Z9" s="1"/>
      <c r="AA9" s="1"/>
      <c r="AB9" s="16"/>
      <c r="AC9" s="8"/>
    </row>
    <row r="10" spans="1:29" s="2" customFormat="1" ht="15.75" x14ac:dyDescent="0.25">
      <c r="A10" s="69" t="s">
        <v>36</v>
      </c>
      <c r="B10" s="70"/>
      <c r="C10" s="9">
        <f>+C9</f>
        <v>2000</v>
      </c>
      <c r="D10" s="3"/>
      <c r="E10" s="3">
        <f>+E9</f>
        <v>1000</v>
      </c>
      <c r="F10" s="3"/>
      <c r="G10" s="3">
        <f>+G9</f>
        <v>1000</v>
      </c>
      <c r="H10" s="3">
        <f>+H9</f>
        <v>500</v>
      </c>
      <c r="I10" s="3">
        <f t="shared" ref="I10:L10" si="2">+I9</f>
        <v>100</v>
      </c>
      <c r="J10" s="3">
        <f t="shared" si="2"/>
        <v>100</v>
      </c>
      <c r="K10" s="3">
        <f t="shared" si="2"/>
        <v>20</v>
      </c>
      <c r="L10" s="3">
        <f t="shared" si="2"/>
        <v>300</v>
      </c>
      <c r="M10" s="9"/>
      <c r="N10" s="13"/>
      <c r="O10" s="6"/>
      <c r="P10" s="13"/>
      <c r="Q10" s="3"/>
      <c r="R10" s="3"/>
      <c r="S10" s="40"/>
      <c r="T10" s="40"/>
      <c r="U10" s="10"/>
      <c r="V10" s="9"/>
      <c r="W10" s="13"/>
      <c r="X10" s="6"/>
      <c r="Y10" s="13"/>
      <c r="Z10" s="3"/>
      <c r="AA10" s="3"/>
      <c r="AB10" s="40"/>
      <c r="AC10" s="10"/>
    </row>
    <row r="11" spans="1:29" s="2" customFormat="1" ht="16.5" thickBot="1" x14ac:dyDescent="0.3">
      <c r="A11" s="67" t="s">
        <v>2</v>
      </c>
      <c r="B11" s="68"/>
      <c r="C11" s="25">
        <f>+C6+C8+C10</f>
        <v>6000</v>
      </c>
      <c r="D11" s="33"/>
      <c r="E11" s="25">
        <f>+E6+E8+E10</f>
        <v>3000</v>
      </c>
      <c r="F11" s="33"/>
      <c r="G11" s="25">
        <f>+G6+G8+G10</f>
        <v>3000</v>
      </c>
      <c r="H11" s="25">
        <f>+H6+H8+H10</f>
        <v>1500</v>
      </c>
      <c r="I11" s="25">
        <f t="shared" ref="I11:L11" si="3">+I6+I8+I10</f>
        <v>300</v>
      </c>
      <c r="J11" s="25">
        <f t="shared" si="3"/>
        <v>300</v>
      </c>
      <c r="K11" s="25">
        <f t="shared" si="3"/>
        <v>60</v>
      </c>
      <c r="L11" s="25">
        <f t="shared" si="3"/>
        <v>900</v>
      </c>
      <c r="M11" s="25"/>
      <c r="N11" s="26"/>
      <c r="O11" s="27"/>
      <c r="P11" s="26"/>
      <c r="Q11" s="27"/>
      <c r="R11" s="27"/>
      <c r="S11" s="27"/>
      <c r="T11" s="27"/>
      <c r="U11" s="28"/>
      <c r="V11" s="25"/>
      <c r="W11" s="26"/>
      <c r="X11" s="27"/>
      <c r="Y11" s="26"/>
      <c r="Z11" s="27"/>
      <c r="AA11" s="27"/>
      <c r="AB11" s="27"/>
      <c r="AC11" s="28"/>
    </row>
    <row r="12" spans="1:29" x14ac:dyDescent="0.2">
      <c r="L12" s="15"/>
    </row>
    <row r="13" spans="1:29" x14ac:dyDescent="0.2">
      <c r="A13" s="44" t="s">
        <v>35</v>
      </c>
      <c r="B13" s="65"/>
      <c r="C13" s="65"/>
      <c r="D13" s="65"/>
      <c r="E13" s="65"/>
    </row>
    <row r="14" spans="1:29" x14ac:dyDescent="0.2">
      <c r="A14" s="44" t="s">
        <v>34</v>
      </c>
      <c r="B14" s="65"/>
      <c r="C14" s="65"/>
      <c r="D14" s="65"/>
      <c r="E14" s="65"/>
    </row>
    <row r="15" spans="1:29" x14ac:dyDescent="0.2">
      <c r="A15" s="44" t="s">
        <v>33</v>
      </c>
      <c r="B15" s="65"/>
      <c r="C15" s="65"/>
      <c r="D15" s="65"/>
      <c r="E15" s="65"/>
      <c r="L15" s="15"/>
      <c r="U15" s="15"/>
    </row>
  </sheetData>
  <mergeCells count="9">
    <mergeCell ref="A1:U1"/>
    <mergeCell ref="A2:AC2"/>
    <mergeCell ref="B13:E13"/>
    <mergeCell ref="B14:E14"/>
    <mergeCell ref="B15:E15"/>
    <mergeCell ref="A6:B6"/>
    <mergeCell ref="A8:B8"/>
    <mergeCell ref="A10:B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D3EA-4A3C-4312-A9EF-170B449C03AF}">
  <dimension ref="A1:Q15"/>
  <sheetViews>
    <sheetView workbookViewId="0">
      <selection activeCell="E18" sqref="E18"/>
    </sheetView>
  </sheetViews>
  <sheetFormatPr baseColWidth="10" defaultColWidth="19.5703125" defaultRowHeight="12.75" x14ac:dyDescent="0.2"/>
  <cols>
    <col min="1" max="1" width="39.5703125" customWidth="1"/>
    <col min="2" max="2" width="26.28515625" customWidth="1"/>
    <col min="3" max="3" width="17.5703125" customWidth="1"/>
    <col min="4" max="4" width="7.7109375" customWidth="1"/>
    <col min="5" max="5" width="18.7109375" customWidth="1"/>
    <col min="6" max="6" width="7.7109375" customWidth="1"/>
    <col min="7" max="7" width="18.7109375" customWidth="1"/>
    <col min="8" max="8" width="14.140625" bestFit="1" customWidth="1"/>
    <col min="9" max="10" width="18.7109375" customWidth="1"/>
  </cols>
  <sheetData>
    <row r="1" spans="1:17" ht="15.75" customHeight="1" x14ac:dyDescent="0.25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5.75" customHeight="1" x14ac:dyDescent="0.25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6"/>
    </row>
    <row r="3" spans="1:17" ht="13.5" thickBot="1" x14ac:dyDescent="0.25"/>
    <row r="4" spans="1:17" ht="47.25" x14ac:dyDescent="0.2">
      <c r="A4" s="19" t="s">
        <v>0</v>
      </c>
      <c r="B4" s="23" t="s">
        <v>1</v>
      </c>
      <c r="C4" s="29" t="s">
        <v>97</v>
      </c>
      <c r="D4" s="30" t="s">
        <v>98</v>
      </c>
      <c r="E4" s="30" t="s">
        <v>99</v>
      </c>
      <c r="F4" s="30" t="s">
        <v>100</v>
      </c>
      <c r="G4" s="31" t="s">
        <v>101</v>
      </c>
      <c r="H4" s="38" t="s">
        <v>92</v>
      </c>
      <c r="I4" s="38" t="s">
        <v>39</v>
      </c>
      <c r="J4" s="32" t="s">
        <v>106</v>
      </c>
    </row>
    <row r="5" spans="1:17" s="2" customFormat="1" ht="15.75" x14ac:dyDescent="0.25">
      <c r="A5" s="34" t="s">
        <v>20</v>
      </c>
      <c r="B5" s="35" t="s">
        <v>89</v>
      </c>
      <c r="C5" s="7">
        <v>2000</v>
      </c>
      <c r="D5" s="45" t="s">
        <v>37</v>
      </c>
      <c r="E5" s="1">
        <v>1000</v>
      </c>
      <c r="F5" s="45" t="s">
        <v>37</v>
      </c>
      <c r="G5" s="16">
        <v>1000</v>
      </c>
      <c r="H5" s="39">
        <v>500</v>
      </c>
      <c r="I5" s="39">
        <v>20</v>
      </c>
      <c r="J5" s="39">
        <f>+G5-H5</f>
        <v>500</v>
      </c>
    </row>
    <row r="6" spans="1:17" s="2" customFormat="1" ht="15.75" x14ac:dyDescent="0.25">
      <c r="A6" s="69" t="s">
        <v>36</v>
      </c>
      <c r="B6" s="70"/>
      <c r="C6" s="9">
        <f>+C5</f>
        <v>2000</v>
      </c>
      <c r="D6" s="5"/>
      <c r="E6" s="3">
        <f>+E5</f>
        <v>1000</v>
      </c>
      <c r="F6" s="5"/>
      <c r="G6" s="3">
        <f>+G5</f>
        <v>1000</v>
      </c>
      <c r="H6" s="3">
        <f>+H5</f>
        <v>500</v>
      </c>
      <c r="I6" s="3">
        <f>+I5</f>
        <v>20</v>
      </c>
      <c r="J6" s="3">
        <f>+J5</f>
        <v>500</v>
      </c>
    </row>
    <row r="7" spans="1:17" s="2" customFormat="1" ht="15.75" x14ac:dyDescent="0.25">
      <c r="A7" s="36" t="s">
        <v>14</v>
      </c>
      <c r="B7" s="37" t="s">
        <v>90</v>
      </c>
      <c r="C7" s="11">
        <v>2000</v>
      </c>
      <c r="D7" s="45" t="s">
        <v>38</v>
      </c>
      <c r="E7" s="4">
        <v>1000</v>
      </c>
      <c r="F7" s="45" t="s">
        <v>38</v>
      </c>
      <c r="G7" s="16">
        <v>1000</v>
      </c>
      <c r="H7" s="39">
        <v>500</v>
      </c>
      <c r="I7" s="39">
        <v>20</v>
      </c>
      <c r="J7" s="39">
        <f>+G7-H7</f>
        <v>500</v>
      </c>
    </row>
    <row r="8" spans="1:17" s="2" customFormat="1" ht="15.75" x14ac:dyDescent="0.25">
      <c r="A8" s="69" t="s">
        <v>36</v>
      </c>
      <c r="B8" s="70"/>
      <c r="C8" s="9">
        <f>+C7</f>
        <v>2000</v>
      </c>
      <c r="D8" s="3"/>
      <c r="E8" s="3">
        <f>SUM(E7)</f>
        <v>1000</v>
      </c>
      <c r="F8" s="3"/>
      <c r="G8" s="17">
        <f>SUM(G7)</f>
        <v>1000</v>
      </c>
      <c r="H8" s="3">
        <f>SUM(H7)</f>
        <v>500</v>
      </c>
      <c r="I8" s="3">
        <f>SUM(I7)</f>
        <v>20</v>
      </c>
      <c r="J8" s="3">
        <f>SUM(J7)</f>
        <v>500</v>
      </c>
    </row>
    <row r="9" spans="1:17" s="2" customFormat="1" ht="15.75" x14ac:dyDescent="0.25">
      <c r="A9" s="36" t="s">
        <v>15</v>
      </c>
      <c r="B9" s="37" t="s">
        <v>91</v>
      </c>
      <c r="C9" s="11">
        <v>2000</v>
      </c>
      <c r="D9" s="45" t="s">
        <v>38</v>
      </c>
      <c r="E9" s="4">
        <v>1000</v>
      </c>
      <c r="F9" s="45" t="s">
        <v>38</v>
      </c>
      <c r="G9" s="16">
        <v>1000</v>
      </c>
      <c r="H9" s="39">
        <v>500</v>
      </c>
      <c r="I9" s="39">
        <v>20</v>
      </c>
      <c r="J9" s="39">
        <f>+G9-H9</f>
        <v>500</v>
      </c>
    </row>
    <row r="10" spans="1:17" s="2" customFormat="1" ht="15.75" x14ac:dyDescent="0.25">
      <c r="A10" s="69" t="s">
        <v>36</v>
      </c>
      <c r="B10" s="70"/>
      <c r="C10" s="9">
        <f>+C9</f>
        <v>2000</v>
      </c>
      <c r="D10" s="3"/>
      <c r="E10" s="3">
        <f>+E9</f>
        <v>1000</v>
      </c>
      <c r="F10" s="3"/>
      <c r="G10" s="3">
        <f>+G9</f>
        <v>1000</v>
      </c>
      <c r="H10" s="3">
        <f>+H9</f>
        <v>500</v>
      </c>
      <c r="I10" s="3">
        <f>+I9</f>
        <v>20</v>
      </c>
      <c r="J10" s="3">
        <f>+J9</f>
        <v>500</v>
      </c>
    </row>
    <row r="11" spans="1:17" s="2" customFormat="1" ht="16.5" thickBot="1" x14ac:dyDescent="0.3">
      <c r="A11" s="67" t="s">
        <v>2</v>
      </c>
      <c r="B11" s="68"/>
      <c r="C11" s="25">
        <f>+C6+C8+C10</f>
        <v>6000</v>
      </c>
      <c r="D11" s="33"/>
      <c r="E11" s="25">
        <f>+E6+E8+E10</f>
        <v>3000</v>
      </c>
      <c r="F11" s="33"/>
      <c r="G11" s="25">
        <f>+G6+G8+G10</f>
        <v>3000</v>
      </c>
      <c r="H11" s="25">
        <f>+H6+H8+H10</f>
        <v>1500</v>
      </c>
      <c r="I11" s="25">
        <f>+I6+I8+I10</f>
        <v>60</v>
      </c>
      <c r="J11" s="25">
        <f>+J6+J8+J10</f>
        <v>1500</v>
      </c>
    </row>
    <row r="12" spans="1:17" x14ac:dyDescent="0.2">
      <c r="J12" s="15"/>
    </row>
    <row r="13" spans="1:17" x14ac:dyDescent="0.2">
      <c r="A13" s="43" t="s">
        <v>35</v>
      </c>
      <c r="B13" s="65"/>
      <c r="C13" s="65"/>
      <c r="D13" s="65"/>
      <c r="E13" s="65"/>
    </row>
    <row r="14" spans="1:17" x14ac:dyDescent="0.2">
      <c r="A14" s="43" t="s">
        <v>34</v>
      </c>
      <c r="B14" s="65"/>
      <c r="C14" s="65"/>
      <c r="D14" s="65"/>
      <c r="E14" s="65"/>
    </row>
    <row r="15" spans="1:17" x14ac:dyDescent="0.2">
      <c r="A15" s="43" t="s">
        <v>33</v>
      </c>
      <c r="B15" s="65"/>
      <c r="C15" s="65"/>
      <c r="D15" s="65"/>
      <c r="E15" s="65"/>
      <c r="J15" s="15"/>
    </row>
  </sheetData>
  <mergeCells count="9">
    <mergeCell ref="A1:Q1"/>
    <mergeCell ref="B13:E13"/>
    <mergeCell ref="B14:E14"/>
    <mergeCell ref="B15:E15"/>
    <mergeCell ref="A2:J2"/>
    <mergeCell ref="A6:B6"/>
    <mergeCell ref="A8:B8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Acuerdo 527_2013</vt:lpstr>
      <vt:lpstr>Acuerdo 646_2016</vt:lpstr>
      <vt:lpstr>Acuerdo 690_2017</vt:lpstr>
      <vt:lpstr>Acuerdo 781_2020</vt:lpstr>
      <vt:lpstr>Acuerdo_840_2022</vt:lpstr>
      <vt:lpstr>'Acuerdo 527_2013'!Área_de_impresión</vt:lpstr>
      <vt:lpstr>'Acuerdo 527_2013'!Títulos_a_imprimir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Mauricio Isaza Pena</dc:creator>
  <cp:lastModifiedBy>Caril Antonio Rodríguez González</cp:lastModifiedBy>
  <cp:lastPrinted>2020-03-04T15:14:24Z</cp:lastPrinted>
  <dcterms:created xsi:type="dcterms:W3CDTF">2018-06-07T16:19:40Z</dcterms:created>
  <dcterms:modified xsi:type="dcterms:W3CDTF">2022-07-14T20:02:20Z</dcterms:modified>
</cp:coreProperties>
</file>