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CASTRO\D\Mis Documentos\2021\Organismos de Control\Concejo\"/>
    </mc:Choice>
  </mc:AlternateContent>
  <xr:revisionPtr revIDLastSave="0" documentId="13_ncr:1_{469942EA-0B70-430C-BA1B-9B530F8F4A36}" xr6:coauthVersionLast="45" xr6:coauthVersionMax="45" xr10:uidLastSave="{00000000-0000-0000-0000-000000000000}"/>
  <bookViews>
    <workbookView xWindow="-120" yWindow="-120" windowWidth="20730" windowHeight="11160" xr2:uid="{5625B9C2-FB3F-422C-9C5A-C1997233904A}"/>
  </bookViews>
  <sheets>
    <sheet name="Punto 4_presentacion" sheetId="1" r:id="rId1"/>
  </sheets>
  <externalReferences>
    <externalReference r:id="rId2"/>
    <externalReference r:id="rId3"/>
    <externalReference r:id="rId4"/>
  </externalReferences>
  <definedNames>
    <definedName name="_xlnm.Print_Titles" localSheetId="0">'Punto 4_presentacion'!$A:$A,'Punto 4_presentacion'!$1:$4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382" i="1" l="1"/>
  <c r="AA381" i="1" s="1"/>
  <c r="Z382" i="1"/>
  <c r="Z381" i="1" s="1"/>
  <c r="Y382" i="1"/>
  <c r="Y381" i="1" s="1"/>
  <c r="X382" i="1"/>
  <c r="X381" i="1" s="1"/>
  <c r="W381" i="1"/>
  <c r="W379" i="1" s="1"/>
  <c r="V381" i="1"/>
  <c r="V379" i="1" s="1"/>
  <c r="U381" i="1"/>
  <c r="U379" i="1" s="1"/>
  <c r="T381" i="1"/>
  <c r="T379" i="1" s="1"/>
  <c r="S381" i="1"/>
  <c r="S379" i="1" s="1"/>
  <c r="R381" i="1"/>
  <c r="AA380" i="1"/>
  <c r="Z380" i="1"/>
  <c r="Y380" i="1"/>
  <c r="X380" i="1"/>
  <c r="W375" i="1"/>
  <c r="W373" i="1" s="1"/>
  <c r="V375" i="1"/>
  <c r="V373" i="1" s="1"/>
  <c r="U375" i="1"/>
  <c r="U373" i="1" s="1"/>
  <c r="T375" i="1"/>
  <c r="T373" i="1" s="1"/>
  <c r="S375" i="1"/>
  <c r="S373" i="1" s="1"/>
  <c r="R375" i="1"/>
  <c r="R373" i="1" s="1"/>
  <c r="AA370" i="1"/>
  <c r="AA369" i="1" s="1"/>
  <c r="Z370" i="1"/>
  <c r="Z369" i="1" s="1"/>
  <c r="Y370" i="1"/>
  <c r="Y369" i="1" s="1"/>
  <c r="X370" i="1"/>
  <c r="X369" i="1" s="1"/>
  <c r="AA368" i="1"/>
  <c r="Z368" i="1"/>
  <c r="Y368" i="1"/>
  <c r="X368" i="1"/>
  <c r="W367" i="1"/>
  <c r="V367" i="1"/>
  <c r="U367" i="1"/>
  <c r="T367" i="1"/>
  <c r="S367" i="1"/>
  <c r="R367" i="1"/>
  <c r="Y364" i="1"/>
  <c r="X364" i="1"/>
  <c r="Y360" i="1"/>
  <c r="X360" i="1"/>
  <c r="AA359" i="1"/>
  <c r="AA357" i="1" s="1"/>
  <c r="Z359" i="1"/>
  <c r="Z357" i="1" s="1"/>
  <c r="W359" i="1"/>
  <c r="W357" i="1" s="1"/>
  <c r="V359" i="1"/>
  <c r="V357" i="1" s="1"/>
  <c r="U359" i="1"/>
  <c r="U357" i="1" s="1"/>
  <c r="T359" i="1"/>
  <c r="T357" i="1" s="1"/>
  <c r="S359" i="1"/>
  <c r="S357" i="1" s="1"/>
  <c r="R359" i="1"/>
  <c r="R357" i="1" s="1"/>
  <c r="Q359" i="1"/>
  <c r="Q357" i="1" s="1"/>
  <c r="P359" i="1"/>
  <c r="O359" i="1"/>
  <c r="Y358" i="1"/>
  <c r="X358" i="1"/>
  <c r="AA353" i="1"/>
  <c r="AA352" i="1" s="1"/>
  <c r="Z353" i="1"/>
  <c r="Z352" i="1" s="1"/>
  <c r="Y353" i="1"/>
  <c r="Y352" i="1" s="1"/>
  <c r="X353" i="1"/>
  <c r="X352" i="1" s="1"/>
  <c r="W352" i="1"/>
  <c r="V352" i="1"/>
  <c r="U352" i="1"/>
  <c r="T352" i="1"/>
  <c r="S352" i="1"/>
  <c r="R352" i="1"/>
  <c r="Q352" i="1"/>
  <c r="P352" i="1"/>
  <c r="P351" i="1" s="1"/>
  <c r="O352" i="1"/>
  <c r="O351" i="1" s="1"/>
  <c r="N352" i="1"/>
  <c r="N351" i="1" s="1"/>
  <c r="M352" i="1"/>
  <c r="M351" i="1" s="1"/>
  <c r="AA346" i="1"/>
  <c r="AA345" i="1" s="1"/>
  <c r="Z346" i="1"/>
  <c r="Z345" i="1" s="1"/>
  <c r="Y346" i="1"/>
  <c r="Y345" i="1" s="1"/>
  <c r="X346" i="1"/>
  <c r="X345" i="1" s="1"/>
  <c r="AA344" i="1"/>
  <c r="Z344" i="1"/>
  <c r="Y344" i="1"/>
  <c r="X344" i="1"/>
  <c r="AA339" i="1"/>
  <c r="AA338" i="1" s="1"/>
  <c r="Z339" i="1"/>
  <c r="Z338" i="1" s="1"/>
  <c r="Y339" i="1"/>
  <c r="Y338" i="1" s="1"/>
  <c r="X339" i="1"/>
  <c r="X338" i="1" s="1"/>
  <c r="W338" i="1"/>
  <c r="V338" i="1"/>
  <c r="U338" i="1"/>
  <c r="T338" i="1"/>
  <c r="S338" i="1"/>
  <c r="AA337" i="1"/>
  <c r="Z337" i="1"/>
  <c r="Y337" i="1"/>
  <c r="X337" i="1"/>
  <c r="W335" i="1"/>
  <c r="V335" i="1"/>
  <c r="U335" i="1"/>
  <c r="T335" i="1"/>
  <c r="S335" i="1"/>
  <c r="R335" i="1"/>
  <c r="Q335" i="1"/>
  <c r="P335" i="1"/>
  <c r="Y331" i="1"/>
  <c r="Y330" i="1" s="1"/>
  <c r="X331" i="1"/>
  <c r="X330" i="1" s="1"/>
  <c r="AA330" i="1"/>
  <c r="AA328" i="1" s="1"/>
  <c r="Z330" i="1"/>
  <c r="Z328" i="1" s="1"/>
  <c r="W330" i="1"/>
  <c r="W328" i="1" s="1"/>
  <c r="V330" i="1"/>
  <c r="V328" i="1" s="1"/>
  <c r="U330" i="1"/>
  <c r="U328" i="1" s="1"/>
  <c r="T330" i="1"/>
  <c r="S330" i="1"/>
  <c r="R330" i="1"/>
  <c r="Y329" i="1"/>
  <c r="X329" i="1"/>
  <c r="Y325" i="1"/>
  <c r="Y322" i="1"/>
  <c r="X322" i="1"/>
  <c r="AA321" i="1"/>
  <c r="AA319" i="1" s="1"/>
  <c r="Z321" i="1"/>
  <c r="Z319" i="1" s="1"/>
  <c r="W321" i="1"/>
  <c r="W319" i="1" s="1"/>
  <c r="V321" i="1"/>
  <c r="V319" i="1" s="1"/>
  <c r="U321" i="1"/>
  <c r="U319" i="1" s="1"/>
  <c r="T321" i="1"/>
  <c r="T319" i="1" s="1"/>
  <c r="S321" i="1"/>
  <c r="R321" i="1"/>
  <c r="Q321" i="1"/>
  <c r="P321" i="1"/>
  <c r="Y320" i="1"/>
  <c r="X320" i="1"/>
  <c r="Y308" i="1"/>
  <c r="Y307" i="1" s="1"/>
  <c r="X308" i="1"/>
  <c r="X307" i="1" s="1"/>
  <c r="AA307" i="1"/>
  <c r="AA305" i="1" s="1"/>
  <c r="Z307" i="1"/>
  <c r="Z305" i="1" s="1"/>
  <c r="W307" i="1"/>
  <c r="V307" i="1"/>
  <c r="U307" i="1"/>
  <c r="T307" i="1"/>
  <c r="S307" i="1"/>
  <c r="Y306" i="1"/>
  <c r="X306" i="1"/>
  <c r="Y303" i="1"/>
  <c r="Y302" i="1" s="1"/>
  <c r="X303" i="1"/>
  <c r="X302" i="1" s="1"/>
  <c r="AA302" i="1"/>
  <c r="AA300" i="1" s="1"/>
  <c r="AA299" i="1" s="1"/>
  <c r="Z302" i="1"/>
  <c r="Z300" i="1" s="1"/>
  <c r="Z299" i="1" s="1"/>
  <c r="Y301" i="1"/>
  <c r="X301" i="1"/>
  <c r="W300" i="1"/>
  <c r="W299" i="1" s="1"/>
  <c r="V300" i="1"/>
  <c r="V299" i="1" s="1"/>
  <c r="U300" i="1"/>
  <c r="U299" i="1" s="1"/>
  <c r="T300" i="1"/>
  <c r="T299" i="1" s="1"/>
  <c r="S300" i="1"/>
  <c r="S299" i="1" s="1"/>
  <c r="R300" i="1"/>
  <c r="R299" i="1" s="1"/>
  <c r="AA294" i="1"/>
  <c r="AA293" i="1" s="1"/>
  <c r="Z294" i="1"/>
  <c r="Z293" i="1" s="1"/>
  <c r="Y294" i="1"/>
  <c r="Y293" i="1" s="1"/>
  <c r="X294" i="1"/>
  <c r="X293" i="1" s="1"/>
  <c r="W293" i="1"/>
  <c r="V293" i="1"/>
  <c r="U293" i="1"/>
  <c r="T293" i="1"/>
  <c r="S293" i="1"/>
  <c r="R293" i="1"/>
  <c r="AA292" i="1"/>
  <c r="Z292" i="1"/>
  <c r="Y292" i="1"/>
  <c r="X292" i="1"/>
  <c r="Y287" i="1"/>
  <c r="Y286" i="1" s="1"/>
  <c r="X287" i="1"/>
  <c r="X286" i="1" s="1"/>
  <c r="AA286" i="1"/>
  <c r="AA284" i="1" s="1"/>
  <c r="Z286" i="1"/>
  <c r="Z284" i="1" s="1"/>
  <c r="Y285" i="1"/>
  <c r="X285" i="1"/>
  <c r="Y278" i="1"/>
  <c r="Y277" i="1" s="1"/>
  <c r="X278" i="1"/>
  <c r="X277" i="1" s="1"/>
  <c r="AA277" i="1"/>
  <c r="AA275" i="1" s="1"/>
  <c r="Z277" i="1"/>
  <c r="Z275" i="1" s="1"/>
  <c r="W277" i="1"/>
  <c r="W275" i="1" s="1"/>
  <c r="V277" i="1"/>
  <c r="V275" i="1" s="1"/>
  <c r="U277" i="1"/>
  <c r="U275" i="1" s="1"/>
  <c r="T277" i="1"/>
  <c r="T275" i="1" s="1"/>
  <c r="S277" i="1"/>
  <c r="S275" i="1" s="1"/>
  <c r="R277" i="1"/>
  <c r="Q277" i="1"/>
  <c r="Y276" i="1"/>
  <c r="X276" i="1"/>
  <c r="Y269" i="1"/>
  <c r="Y268" i="1" s="1"/>
  <c r="X269" i="1"/>
  <c r="X268" i="1" s="1"/>
  <c r="AA268" i="1"/>
  <c r="AA266" i="1" s="1"/>
  <c r="Z268" i="1"/>
  <c r="Z266" i="1" s="1"/>
  <c r="W268" i="1"/>
  <c r="W266" i="1" s="1"/>
  <c r="V268" i="1"/>
  <c r="V266" i="1" s="1"/>
  <c r="U268" i="1"/>
  <c r="U266" i="1" s="1"/>
  <c r="T268" i="1"/>
  <c r="T266" i="1" s="1"/>
  <c r="Y267" i="1"/>
  <c r="X267" i="1"/>
  <c r="S266" i="1"/>
  <c r="Y261" i="1"/>
  <c r="Y260" i="1" s="1"/>
  <c r="X261" i="1"/>
  <c r="X260" i="1" s="1"/>
  <c r="AA260" i="1"/>
  <c r="AA258" i="1" s="1"/>
  <c r="Z260" i="1"/>
  <c r="Z258" i="1" s="1"/>
  <c r="W260" i="1"/>
  <c r="V260" i="1"/>
  <c r="U260" i="1"/>
  <c r="T260" i="1"/>
  <c r="S260" i="1"/>
  <c r="R260" i="1"/>
  <c r="Y259" i="1"/>
  <c r="X259" i="1"/>
  <c r="Y252" i="1"/>
  <c r="Y251" i="1" s="1"/>
  <c r="X252" i="1"/>
  <c r="X251" i="1" s="1"/>
  <c r="AA251" i="1"/>
  <c r="AA249" i="1" s="1"/>
  <c r="Z251" i="1"/>
  <c r="Z249" i="1" s="1"/>
  <c r="Y250" i="1"/>
  <c r="X250" i="1"/>
  <c r="Y243" i="1"/>
  <c r="Y242" i="1" s="1"/>
  <c r="X243" i="1"/>
  <c r="X242" i="1" s="1"/>
  <c r="AA242" i="1"/>
  <c r="AA240" i="1" s="1"/>
  <c r="Z242" i="1"/>
  <c r="Z240" i="1" s="1"/>
  <c r="Y241" i="1"/>
  <c r="X241" i="1"/>
  <c r="W240" i="1"/>
  <c r="V240" i="1"/>
  <c r="U240" i="1"/>
  <c r="T240" i="1"/>
  <c r="Y233" i="1"/>
  <c r="Y232" i="1" s="1"/>
  <c r="X233" i="1"/>
  <c r="X232" i="1" s="1"/>
  <c r="X230" i="1" s="1"/>
  <c r="AA232" i="1"/>
  <c r="AA230" i="1" s="1"/>
  <c r="Z232" i="1"/>
  <c r="Z230" i="1" s="1"/>
  <c r="W232" i="1"/>
  <c r="W230" i="1" s="1"/>
  <c r="V232" i="1"/>
  <c r="V230" i="1" s="1"/>
  <c r="Y231" i="1"/>
  <c r="U230" i="1"/>
  <c r="T230" i="1"/>
  <c r="S230" i="1"/>
  <c r="S229" i="1" s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B199" i="1"/>
  <c r="Q182" i="1"/>
  <c r="P182" i="1"/>
  <c r="O182" i="1"/>
  <c r="N182" i="1"/>
  <c r="M182" i="1"/>
  <c r="L182" i="1"/>
  <c r="K182" i="1"/>
  <c r="J182" i="1"/>
  <c r="Y178" i="1"/>
  <c r="Y177" i="1" s="1"/>
  <c r="X178" i="1"/>
  <c r="X177" i="1" s="1"/>
  <c r="AA177" i="1"/>
  <c r="AA175" i="1" s="1"/>
  <c r="Z177" i="1"/>
  <c r="Z175" i="1" s="1"/>
  <c r="Y176" i="1"/>
  <c r="X176" i="1"/>
  <c r="Y170" i="1"/>
  <c r="Y169" i="1" s="1"/>
  <c r="X170" i="1"/>
  <c r="X169" i="1" s="1"/>
  <c r="AA169" i="1"/>
  <c r="AA167" i="1" s="1"/>
  <c r="Z169" i="1"/>
  <c r="Z167" i="1" s="1"/>
  <c r="W169" i="1"/>
  <c r="V169" i="1"/>
  <c r="Y168" i="1"/>
  <c r="X168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Y163" i="1"/>
  <c r="Y162" i="1" s="1"/>
  <c r="X163" i="1"/>
  <c r="X162" i="1" s="1"/>
  <c r="AA162" i="1"/>
  <c r="AA160" i="1" s="1"/>
  <c r="Z162" i="1"/>
  <c r="Z160" i="1" s="1"/>
  <c r="W162" i="1"/>
  <c r="W160" i="1" s="1"/>
  <c r="V162" i="1"/>
  <c r="V160" i="1" s="1"/>
  <c r="U162" i="1"/>
  <c r="U160" i="1" s="1"/>
  <c r="T162" i="1"/>
  <c r="T160" i="1" s="1"/>
  <c r="T147" i="1" s="1"/>
  <c r="Y161" i="1"/>
  <c r="X161" i="1"/>
  <c r="S160" i="1"/>
  <c r="S147" i="1" s="1"/>
  <c r="R160" i="1"/>
  <c r="R147" i="1" s="1"/>
  <c r="Y157" i="1"/>
  <c r="Y156" i="1" s="1"/>
  <c r="X157" i="1"/>
  <c r="X156" i="1" s="1"/>
  <c r="AA156" i="1"/>
  <c r="AA154" i="1" s="1"/>
  <c r="Z156" i="1"/>
  <c r="Z154" i="1" s="1"/>
  <c r="W156" i="1"/>
  <c r="V156" i="1"/>
  <c r="U156" i="1"/>
  <c r="T156" i="1"/>
  <c r="S156" i="1"/>
  <c r="R156" i="1"/>
  <c r="Y155" i="1"/>
  <c r="X155" i="1"/>
  <c r="Y151" i="1"/>
  <c r="Y150" i="1" s="1"/>
  <c r="X151" i="1"/>
  <c r="X150" i="1" s="1"/>
  <c r="AA150" i="1"/>
  <c r="AA148" i="1" s="1"/>
  <c r="Z150" i="1"/>
  <c r="Z148" i="1" s="1"/>
  <c r="W150" i="1"/>
  <c r="W148" i="1" s="1"/>
  <c r="V150" i="1"/>
  <c r="V148" i="1" s="1"/>
  <c r="U150" i="1"/>
  <c r="U148" i="1" s="1"/>
  <c r="T150" i="1"/>
  <c r="S150" i="1"/>
  <c r="R150" i="1"/>
  <c r="Y149" i="1"/>
  <c r="X149" i="1"/>
  <c r="Y145" i="1"/>
  <c r="X145" i="1"/>
  <c r="Y142" i="1"/>
  <c r="X142" i="1"/>
  <c r="AA141" i="1"/>
  <c r="AA139" i="1" s="1"/>
  <c r="Z141" i="1"/>
  <c r="Z139" i="1" s="1"/>
  <c r="W141" i="1"/>
  <c r="W139" i="1" s="1"/>
  <c r="V141" i="1"/>
  <c r="V139" i="1" s="1"/>
  <c r="U141" i="1"/>
  <c r="U139" i="1" s="1"/>
  <c r="Y140" i="1"/>
  <c r="X140" i="1"/>
  <c r="Y134" i="1"/>
  <c r="Y133" i="1" s="1"/>
  <c r="X134" i="1"/>
  <c r="X133" i="1" s="1"/>
  <c r="AA133" i="1"/>
  <c r="AA131" i="1" s="1"/>
  <c r="Z133" i="1"/>
  <c r="Z131" i="1" s="1"/>
  <c r="W133" i="1"/>
  <c r="W131" i="1" s="1"/>
  <c r="V133" i="1"/>
  <c r="V131" i="1" s="1"/>
  <c r="U133" i="1"/>
  <c r="U131" i="1" s="1"/>
  <c r="Y132" i="1"/>
  <c r="X132" i="1"/>
  <c r="Y127" i="1"/>
  <c r="Y126" i="1" s="1"/>
  <c r="X127" i="1"/>
  <c r="X126" i="1" s="1"/>
  <c r="AA126" i="1"/>
  <c r="AA124" i="1" s="1"/>
  <c r="Z126" i="1"/>
  <c r="Z124" i="1" s="1"/>
  <c r="W126" i="1"/>
  <c r="V126" i="1"/>
  <c r="U126" i="1"/>
  <c r="T126" i="1"/>
  <c r="S126" i="1"/>
  <c r="R126" i="1"/>
  <c r="Y125" i="1"/>
  <c r="X125" i="1"/>
  <c r="Y118" i="1"/>
  <c r="Y117" i="1" s="1"/>
  <c r="X118" i="1"/>
  <c r="X117" i="1" s="1"/>
  <c r="AA117" i="1"/>
  <c r="AA115" i="1" s="1"/>
  <c r="Z117" i="1"/>
  <c r="Z115" i="1" s="1"/>
  <c r="Y116" i="1"/>
  <c r="X116" i="1"/>
  <c r="W115" i="1"/>
  <c r="V115" i="1"/>
  <c r="Y111" i="1"/>
  <c r="Y110" i="1" s="1"/>
  <c r="X111" i="1"/>
  <c r="X110" i="1" s="1"/>
  <c r="AA110" i="1"/>
  <c r="AA108" i="1" s="1"/>
  <c r="Z110" i="1"/>
  <c r="Z108" i="1" s="1"/>
  <c r="Y109" i="1"/>
  <c r="X109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Y103" i="1"/>
  <c r="Y102" i="1" s="1"/>
  <c r="X103" i="1"/>
  <c r="X102" i="1" s="1"/>
  <c r="AA102" i="1"/>
  <c r="AA100" i="1" s="1"/>
  <c r="Z102" i="1"/>
  <c r="Z100" i="1" s="1"/>
  <c r="W102" i="1"/>
  <c r="W100" i="1" s="1"/>
  <c r="W99" i="1" s="1"/>
  <c r="V102" i="1"/>
  <c r="V100" i="1" s="1"/>
  <c r="U102" i="1"/>
  <c r="U100" i="1" s="1"/>
  <c r="T102" i="1"/>
  <c r="T100" i="1" s="1"/>
  <c r="S102" i="1"/>
  <c r="S100" i="1" s="1"/>
  <c r="R102" i="1"/>
  <c r="R100" i="1" s="1"/>
  <c r="Q102" i="1"/>
  <c r="Q100" i="1" s="1"/>
  <c r="P102" i="1"/>
  <c r="P100" i="1" s="1"/>
  <c r="O102" i="1"/>
  <c r="O100" i="1" s="1"/>
  <c r="N102" i="1"/>
  <c r="N100" i="1" s="1"/>
  <c r="M102" i="1"/>
  <c r="M100" i="1" s="1"/>
  <c r="L102" i="1"/>
  <c r="L100" i="1" s="1"/>
  <c r="K102" i="1"/>
  <c r="K100" i="1" s="1"/>
  <c r="J102" i="1"/>
  <c r="J100" i="1" s="1"/>
  <c r="I102" i="1"/>
  <c r="I100" i="1" s="1"/>
  <c r="H102" i="1"/>
  <c r="H100" i="1" s="1"/>
  <c r="G102" i="1"/>
  <c r="G100" i="1" s="1"/>
  <c r="F102" i="1"/>
  <c r="F100" i="1" s="1"/>
  <c r="E102" i="1"/>
  <c r="E100" i="1" s="1"/>
  <c r="D102" i="1"/>
  <c r="D100" i="1" s="1"/>
  <c r="C102" i="1"/>
  <c r="C100" i="1" s="1"/>
  <c r="B102" i="1"/>
  <c r="B100" i="1" s="1"/>
  <c r="Y101" i="1"/>
  <c r="X101" i="1"/>
  <c r="AA94" i="1"/>
  <c r="AA92" i="1" s="1"/>
  <c r="Z94" i="1"/>
  <c r="Z92" i="1" s="1"/>
  <c r="Y94" i="1"/>
  <c r="Y92" i="1" s="1"/>
  <c r="X94" i="1"/>
  <c r="X92" i="1" s="1"/>
  <c r="W94" i="1"/>
  <c r="W92" i="1" s="1"/>
  <c r="V94" i="1"/>
  <c r="V92" i="1" s="1"/>
  <c r="U94" i="1"/>
  <c r="U92" i="1" s="1"/>
  <c r="T94" i="1"/>
  <c r="T92" i="1" s="1"/>
  <c r="S94" i="1"/>
  <c r="S92" i="1" s="1"/>
  <c r="R94" i="1"/>
  <c r="R92" i="1" s="1"/>
  <c r="AA88" i="1"/>
  <c r="AA86" i="1" s="1"/>
  <c r="Z88" i="1"/>
  <c r="Z86" i="1" s="1"/>
  <c r="Y88" i="1"/>
  <c r="Y86" i="1" s="1"/>
  <c r="X88" i="1"/>
  <c r="X86" i="1" s="1"/>
  <c r="W88" i="1"/>
  <c r="W86" i="1" s="1"/>
  <c r="V88" i="1"/>
  <c r="V86" i="1" s="1"/>
  <c r="U88" i="1"/>
  <c r="U86" i="1" s="1"/>
  <c r="T88" i="1"/>
  <c r="T86" i="1" s="1"/>
  <c r="S88" i="1"/>
  <c r="S86" i="1" s="1"/>
  <c r="R88" i="1"/>
  <c r="R86" i="1" s="1"/>
  <c r="AA81" i="1"/>
  <c r="AA79" i="1" s="1"/>
  <c r="Z81" i="1"/>
  <c r="Z79" i="1" s="1"/>
  <c r="Y81" i="1"/>
  <c r="Y79" i="1" s="1"/>
  <c r="X81" i="1"/>
  <c r="X79" i="1" s="1"/>
  <c r="W81" i="1"/>
  <c r="W79" i="1" s="1"/>
  <c r="V81" i="1"/>
  <c r="V79" i="1" s="1"/>
  <c r="U81" i="1"/>
  <c r="U79" i="1" s="1"/>
  <c r="T81" i="1"/>
  <c r="T79" i="1" s="1"/>
  <c r="S81" i="1"/>
  <c r="S79" i="1" s="1"/>
  <c r="R81" i="1"/>
  <c r="R79" i="1" s="1"/>
  <c r="AA74" i="1"/>
  <c r="AA72" i="1" s="1"/>
  <c r="Z74" i="1"/>
  <c r="Z72" i="1" s="1"/>
  <c r="Y74" i="1"/>
  <c r="Y72" i="1" s="1"/>
  <c r="X74" i="1"/>
  <c r="X72" i="1" s="1"/>
  <c r="W74" i="1"/>
  <c r="W72" i="1" s="1"/>
  <c r="V74" i="1"/>
  <c r="V72" i="1" s="1"/>
  <c r="U74" i="1"/>
  <c r="U72" i="1" s="1"/>
  <c r="T74" i="1"/>
  <c r="T72" i="1" s="1"/>
  <c r="S74" i="1"/>
  <c r="S72" i="1" s="1"/>
  <c r="R74" i="1"/>
  <c r="R72" i="1" s="1"/>
  <c r="AA67" i="1"/>
  <c r="AA65" i="1" s="1"/>
  <c r="Z67" i="1"/>
  <c r="Z65" i="1" s="1"/>
  <c r="Y67" i="1"/>
  <c r="Y65" i="1" s="1"/>
  <c r="X67" i="1"/>
  <c r="X65" i="1" s="1"/>
  <c r="W67" i="1"/>
  <c r="W65" i="1" s="1"/>
  <c r="V67" i="1"/>
  <c r="V65" i="1" s="1"/>
  <c r="U67" i="1"/>
  <c r="U65" i="1" s="1"/>
  <c r="T67" i="1"/>
  <c r="T65" i="1" s="1"/>
  <c r="S67" i="1"/>
  <c r="S65" i="1" s="1"/>
  <c r="R67" i="1"/>
  <c r="R65" i="1" s="1"/>
  <c r="AA60" i="1"/>
  <c r="AA58" i="1" s="1"/>
  <c r="Z60" i="1"/>
  <c r="Z58" i="1" s="1"/>
  <c r="Y60" i="1"/>
  <c r="Y58" i="1" s="1"/>
  <c r="X60" i="1"/>
  <c r="X58" i="1" s="1"/>
  <c r="W60" i="1"/>
  <c r="W58" i="1" s="1"/>
  <c r="V60" i="1"/>
  <c r="V58" i="1" s="1"/>
  <c r="U60" i="1"/>
  <c r="U58" i="1" s="1"/>
  <c r="T60" i="1"/>
  <c r="T58" i="1" s="1"/>
  <c r="S60" i="1"/>
  <c r="S58" i="1" s="1"/>
  <c r="R60" i="1"/>
  <c r="R58" i="1" s="1"/>
  <c r="B57" i="1"/>
  <c r="AA54" i="1"/>
  <c r="AA52" i="1" s="1"/>
  <c r="Z54" i="1"/>
  <c r="Z52" i="1" s="1"/>
  <c r="Y54" i="1"/>
  <c r="Y52" i="1" s="1"/>
  <c r="X54" i="1"/>
  <c r="X52" i="1" s="1"/>
  <c r="W54" i="1"/>
  <c r="W52" i="1" s="1"/>
  <c r="V54" i="1"/>
  <c r="V52" i="1" s="1"/>
  <c r="U54" i="1"/>
  <c r="U52" i="1" s="1"/>
  <c r="T54" i="1"/>
  <c r="T52" i="1" s="1"/>
  <c r="AA48" i="1"/>
  <c r="AA47" i="1" s="1"/>
  <c r="Z48" i="1"/>
  <c r="Z47" i="1" s="1"/>
  <c r="Y47" i="1"/>
  <c r="Y45" i="1" s="1"/>
  <c r="X47" i="1"/>
  <c r="X45" i="1" s="1"/>
  <c r="W47" i="1"/>
  <c r="W45" i="1" s="1"/>
  <c r="V47" i="1"/>
  <c r="V45" i="1" s="1"/>
  <c r="U47" i="1"/>
  <c r="U45" i="1" s="1"/>
  <c r="T47" i="1"/>
  <c r="T45" i="1" s="1"/>
  <c r="S47" i="1"/>
  <c r="S45" i="1" s="1"/>
  <c r="R47" i="1"/>
  <c r="R45" i="1" s="1"/>
  <c r="AA46" i="1"/>
  <c r="Z46" i="1"/>
  <c r="AA41" i="1"/>
  <c r="AA39" i="1" s="1"/>
  <c r="Z41" i="1"/>
  <c r="Z39" i="1" s="1"/>
  <c r="Y41" i="1"/>
  <c r="Y39" i="1" s="1"/>
  <c r="X41" i="1"/>
  <c r="X39" i="1" s="1"/>
  <c r="W41" i="1"/>
  <c r="W39" i="1" s="1"/>
  <c r="V41" i="1"/>
  <c r="V39" i="1" s="1"/>
  <c r="U41" i="1"/>
  <c r="U39" i="1" s="1"/>
  <c r="T41" i="1"/>
  <c r="T39" i="1" s="1"/>
  <c r="S41" i="1"/>
  <c r="S39" i="1" s="1"/>
  <c r="R41" i="1"/>
  <c r="R39" i="1" s="1"/>
  <c r="AA33" i="1"/>
  <c r="AA31" i="1" s="1"/>
  <c r="Z33" i="1"/>
  <c r="Z31" i="1" s="1"/>
  <c r="Y33" i="1"/>
  <c r="Y31" i="1" s="1"/>
  <c r="X33" i="1"/>
  <c r="X31" i="1" s="1"/>
  <c r="W33" i="1"/>
  <c r="W31" i="1" s="1"/>
  <c r="V33" i="1"/>
  <c r="V31" i="1" s="1"/>
  <c r="U33" i="1"/>
  <c r="U31" i="1" s="1"/>
  <c r="T33" i="1"/>
  <c r="T31" i="1" s="1"/>
  <c r="S33" i="1"/>
  <c r="S31" i="1" s="1"/>
  <c r="R33" i="1"/>
  <c r="R31" i="1" s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A24" i="1"/>
  <c r="AA22" i="1" s="1"/>
  <c r="Z24" i="1"/>
  <c r="Z22" i="1" s="1"/>
  <c r="Y24" i="1"/>
  <c r="Y22" i="1" s="1"/>
  <c r="X24" i="1"/>
  <c r="X22" i="1" s="1"/>
  <c r="W24" i="1"/>
  <c r="W22" i="1" s="1"/>
  <c r="V24" i="1"/>
  <c r="V22" i="1" s="1"/>
  <c r="U24" i="1"/>
  <c r="U22" i="1" s="1"/>
  <c r="T24" i="1"/>
  <c r="T22" i="1" s="1"/>
  <c r="S24" i="1"/>
  <c r="S22" i="1" s="1"/>
  <c r="R24" i="1"/>
  <c r="R22" i="1" s="1"/>
  <c r="AA18" i="1"/>
  <c r="AA16" i="1" s="1"/>
  <c r="Z18" i="1"/>
  <c r="Z16" i="1" s="1"/>
  <c r="Y18" i="1"/>
  <c r="Y16" i="1" s="1"/>
  <c r="X18" i="1"/>
  <c r="X16" i="1" s="1"/>
  <c r="W18" i="1"/>
  <c r="W16" i="1" s="1"/>
  <c r="V18" i="1"/>
  <c r="V16" i="1" s="1"/>
  <c r="U18" i="1"/>
  <c r="U16" i="1" s="1"/>
  <c r="T18" i="1"/>
  <c r="T16" i="1" s="1"/>
  <c r="S18" i="1"/>
  <c r="S16" i="1" s="1"/>
  <c r="R18" i="1"/>
  <c r="R16" i="1" s="1"/>
  <c r="AA11" i="1"/>
  <c r="AA9" i="1" s="1"/>
  <c r="Z11" i="1"/>
  <c r="Z9" i="1" s="1"/>
  <c r="Y11" i="1"/>
  <c r="Y9" i="1" s="1"/>
  <c r="X11" i="1"/>
  <c r="X9" i="1" s="1"/>
  <c r="W11" i="1"/>
  <c r="W9" i="1" s="1"/>
  <c r="V11" i="1"/>
  <c r="V9" i="1" s="1"/>
  <c r="U11" i="1"/>
  <c r="U9" i="1" s="1"/>
  <c r="T11" i="1"/>
  <c r="T9" i="1" s="1"/>
  <c r="S11" i="1"/>
  <c r="S9" i="1" s="1"/>
  <c r="R11" i="1"/>
  <c r="R9" i="1" s="1"/>
  <c r="Q9" i="1"/>
  <c r="P9" i="1"/>
  <c r="O9" i="1"/>
  <c r="N9" i="1"/>
  <c r="M9" i="1"/>
  <c r="L9" i="1"/>
  <c r="K9" i="1"/>
  <c r="J9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I5" i="1" s="1"/>
  <c r="H6" i="1"/>
  <c r="H5" i="1" s="1"/>
  <c r="G6" i="1"/>
  <c r="G5" i="1" s="1"/>
  <c r="F6" i="1"/>
  <c r="F5" i="1" s="1"/>
  <c r="E6" i="1"/>
  <c r="E5" i="1" s="1"/>
  <c r="D6" i="1"/>
  <c r="D5" i="1" s="1"/>
  <c r="C6" i="1"/>
  <c r="C5" i="1" s="1"/>
  <c r="B6" i="1"/>
  <c r="B5" i="1" s="1"/>
  <c r="AA379" i="1" l="1"/>
  <c r="W229" i="1"/>
  <c r="Y141" i="1"/>
  <c r="Y139" i="1" s="1"/>
  <c r="Z45" i="1"/>
  <c r="Z30" i="1" s="1"/>
  <c r="Y321" i="1"/>
  <c r="Y319" i="1" s="1"/>
  <c r="V229" i="1"/>
  <c r="L5" i="1"/>
  <c r="L384" i="1" s="1"/>
  <c r="W30" i="1"/>
  <c r="Q5" i="1"/>
  <c r="X240" i="1"/>
  <c r="X131" i="1"/>
  <c r="AA45" i="1"/>
  <c r="AA30" i="1" s="1"/>
  <c r="Y124" i="1"/>
  <c r="Y175" i="1"/>
  <c r="X249" i="1"/>
  <c r="W123" i="1"/>
  <c r="X154" i="1"/>
  <c r="V99" i="1"/>
  <c r="U99" i="1"/>
  <c r="U147" i="1"/>
  <c r="T351" i="1"/>
  <c r="Q351" i="1"/>
  <c r="X148" i="1"/>
  <c r="X300" i="1"/>
  <c r="X299" i="1" s="1"/>
  <c r="X379" i="1"/>
  <c r="Y108" i="1"/>
  <c r="Y328" i="1"/>
  <c r="Y100" i="1"/>
  <c r="U5" i="1"/>
  <c r="X160" i="1"/>
  <c r="Z304" i="1"/>
  <c r="Y240" i="1"/>
  <c r="V351" i="1"/>
  <c r="U366" i="1"/>
  <c r="Y230" i="1"/>
  <c r="R351" i="1"/>
  <c r="Y291" i="1"/>
  <c r="X115" i="1"/>
  <c r="W366" i="1"/>
  <c r="X367" i="1"/>
  <c r="AA5" i="1"/>
  <c r="X108" i="1"/>
  <c r="Y115" i="1"/>
  <c r="Y336" i="1"/>
  <c r="Y335" i="1" s="1"/>
  <c r="S5" i="1"/>
  <c r="Y154" i="1"/>
  <c r="X167" i="1"/>
  <c r="X266" i="1"/>
  <c r="Y305" i="1"/>
  <c r="V366" i="1"/>
  <c r="Y258" i="1"/>
  <c r="W57" i="1"/>
  <c r="W147" i="1"/>
  <c r="X275" i="1"/>
  <c r="AA99" i="1"/>
  <c r="T229" i="1"/>
  <c r="X328" i="1"/>
  <c r="X336" i="1"/>
  <c r="X335" i="1" s="1"/>
  <c r="X343" i="1"/>
  <c r="X342" i="1" s="1"/>
  <c r="R5" i="1"/>
  <c r="K5" i="1"/>
  <c r="K384" i="1" s="1"/>
  <c r="P5" i="1"/>
  <c r="P384" i="1" s="1"/>
  <c r="N5" i="1"/>
  <c r="N384" i="1" s="1"/>
  <c r="R57" i="1"/>
  <c r="U229" i="1"/>
  <c r="AA336" i="1"/>
  <c r="AA335" i="1" s="1"/>
  <c r="U351" i="1"/>
  <c r="Y359" i="1"/>
  <c r="Y357" i="1" s="1"/>
  <c r="Y351" i="1" s="1"/>
  <c r="Y131" i="1"/>
  <c r="Z367" i="1"/>
  <c r="Z99" i="1"/>
  <c r="J5" i="1"/>
  <c r="J384" i="1" s="1"/>
  <c r="Y284" i="1"/>
  <c r="Z343" i="1"/>
  <c r="Z342" i="1" s="1"/>
  <c r="S366" i="1"/>
  <c r="V30" i="1"/>
  <c r="V123" i="1"/>
  <c r="Y5" i="1"/>
  <c r="AA257" i="1"/>
  <c r="X5" i="1"/>
  <c r="AA166" i="1"/>
  <c r="R30" i="1"/>
  <c r="S99" i="1"/>
  <c r="X141" i="1"/>
  <c r="X139" i="1" s="1"/>
  <c r="X291" i="1"/>
  <c r="Y300" i="1"/>
  <c r="Y299" i="1" s="1"/>
  <c r="AA351" i="1"/>
  <c r="X359" i="1"/>
  <c r="X357" i="1" s="1"/>
  <c r="X351" i="1" s="1"/>
  <c r="AA367" i="1"/>
  <c r="S30" i="1"/>
  <c r="X30" i="1"/>
  <c r="T99" i="1"/>
  <c r="Z123" i="1"/>
  <c r="AA123" i="1"/>
  <c r="Z147" i="1"/>
  <c r="X258" i="1"/>
  <c r="X284" i="1"/>
  <c r="R366" i="1"/>
  <c r="F384" i="1"/>
  <c r="X100" i="1"/>
  <c r="AA147" i="1"/>
  <c r="Z166" i="1"/>
  <c r="AA229" i="1"/>
  <c r="Y266" i="1"/>
  <c r="S351" i="1"/>
  <c r="V57" i="1"/>
  <c r="X124" i="1"/>
  <c r="X175" i="1"/>
  <c r="Y249" i="1"/>
  <c r="Y275" i="1"/>
  <c r="Z351" i="1"/>
  <c r="T366" i="1"/>
  <c r="Y367" i="1"/>
  <c r="W5" i="1"/>
  <c r="Y148" i="1"/>
  <c r="V147" i="1"/>
  <c r="H384" i="1"/>
  <c r="Y343" i="1"/>
  <c r="Y342" i="1" s="1"/>
  <c r="O5" i="1"/>
  <c r="O384" i="1" s="1"/>
  <c r="T5" i="1"/>
  <c r="M5" i="1"/>
  <c r="M384" i="1" s="1"/>
  <c r="C384" i="1"/>
  <c r="I384" i="1"/>
  <c r="X305" i="1"/>
  <c r="AA343" i="1"/>
  <c r="AA342" i="1" s="1"/>
  <c r="AA291" i="1"/>
  <c r="AA283" i="1" s="1"/>
  <c r="Z336" i="1"/>
  <c r="Z335" i="1" s="1"/>
  <c r="Z379" i="1"/>
  <c r="Z291" i="1"/>
  <c r="Z283" i="1" s="1"/>
  <c r="U30" i="1"/>
  <c r="U57" i="1"/>
  <c r="S57" i="1"/>
  <c r="X57" i="1"/>
  <c r="D384" i="1"/>
  <c r="Z257" i="1"/>
  <c r="X321" i="1"/>
  <c r="X319" i="1" s="1"/>
  <c r="T30" i="1"/>
  <c r="Y167" i="1"/>
  <c r="AA304" i="1"/>
  <c r="E384" i="1"/>
  <c r="V5" i="1"/>
  <c r="Z229" i="1"/>
  <c r="W351" i="1"/>
  <c r="Y57" i="1"/>
  <c r="Y30" i="1"/>
  <c r="Y160" i="1"/>
  <c r="G384" i="1"/>
  <c r="T57" i="1"/>
  <c r="Z5" i="1"/>
  <c r="AA57" i="1"/>
  <c r="Z57" i="1"/>
  <c r="B384" i="1"/>
  <c r="Y379" i="1"/>
  <c r="AA366" i="1" l="1"/>
  <c r="AA384" i="1" s="1"/>
  <c r="Y123" i="1"/>
  <c r="X229" i="1"/>
  <c r="X257" i="1"/>
  <c r="X366" i="1"/>
  <c r="Q384" i="1"/>
  <c r="Y166" i="1"/>
  <c r="Y304" i="1"/>
  <c r="X99" i="1"/>
  <c r="AD5" i="1"/>
  <c r="X283" i="1"/>
  <c r="X147" i="1"/>
  <c r="Y229" i="1"/>
  <c r="X166" i="1"/>
  <c r="Y99" i="1"/>
  <c r="Y257" i="1"/>
  <c r="Y283" i="1"/>
  <c r="R384" i="1"/>
  <c r="T384" i="1"/>
  <c r="X304" i="1"/>
  <c r="Z366" i="1"/>
  <c r="Z384" i="1" s="1"/>
  <c r="V384" i="1"/>
  <c r="Y366" i="1"/>
  <c r="W384" i="1"/>
  <c r="X123" i="1"/>
  <c r="Y147" i="1"/>
  <c r="S384" i="1"/>
  <c r="U384" i="1"/>
  <c r="X384" i="1" l="1"/>
  <c r="Y384" i="1"/>
</calcChain>
</file>

<file path=xl/sharedStrings.xml><?xml version="1.0" encoding="utf-8"?>
<sst xmlns="http://schemas.openxmlformats.org/spreadsheetml/2006/main" count="363" uniqueCount="86">
  <si>
    <t xml:space="preserve"> Apropiacion Vigente</t>
  </si>
  <si>
    <t xml:space="preserve"> Compromisos Acumulados</t>
  </si>
  <si>
    <t>100 - CONCEJO</t>
  </si>
  <si>
    <t>GASTOS DE FUNCIONAMIENTO</t>
  </si>
  <si>
    <t>102 - PERSONERIA</t>
  </si>
  <si>
    <t>INVERSIÓN</t>
  </si>
  <si>
    <t>DIRECTA</t>
  </si>
  <si>
    <t>PASIVOS EXIGIBLES</t>
  </si>
  <si>
    <t>RESERVAS PRESUPUESTALES</t>
  </si>
  <si>
    <t>105 - VEEDURIA</t>
  </si>
  <si>
    <t>235 - CONTRALORIA DE BOGOTÁ</t>
  </si>
  <si>
    <t>OTROS GASTOS</t>
  </si>
  <si>
    <t>SECTOR AMBIENTE</t>
  </si>
  <si>
    <t>126 - SECRETARÍA DISTRITAL DE AMBIENTE</t>
  </si>
  <si>
    <t>TRANSFERENCIAS PARA INVERSIÓN</t>
  </si>
  <si>
    <t>203 - INSTITUTO DISTRITAL DE GESTIÓN DE RIESGOS Y CAMBIO CLIMÁTICO - IDIGER</t>
  </si>
  <si>
    <t>218 - JARDIN BOTANICO JOSE CELESTINO MUTIS</t>
  </si>
  <si>
    <t>229 - INSTITUTO DISTRITAL DE PROTECCIÓN Y BIENESTAR ANIMAL -IDPYBA</t>
  </si>
  <si>
    <t>SECTOR CULTURA, RECREACIÓN Y DEPORTE</t>
  </si>
  <si>
    <t>119 - SECRETARÍA DISTRITAL DE CULTURA, RECRACIÓN Y DEPORTE</t>
  </si>
  <si>
    <t>211 -INSTITTUO DISTRITAL DE RECREACIÓN Y DEPORTE -IDRD</t>
  </si>
  <si>
    <t>213 - INSTITUTO DISTRITAL DEL PATRIMONIO CULTURAL</t>
  </si>
  <si>
    <t>215 -FUNDACIÓN GILBERTO ALZATE AVENDAÑO</t>
  </si>
  <si>
    <t>216 - ORQUESTA FILARMONICA DE BOGOTÁ</t>
  </si>
  <si>
    <t>222 - INSTITUTO DISTRTIAL DE LAS ARTES</t>
  </si>
  <si>
    <t>SECTOR DESARROLLO ECONOMICO INDUSTRIA Y TURISMO</t>
  </si>
  <si>
    <t>117 - SECRETARIA DISTRITAL DE DESARROLLO ECONOMICO</t>
  </si>
  <si>
    <t>200 - INSTITUTO PARA LA ECONOMIA SOCIAL - IPES</t>
  </si>
  <si>
    <t>221 - INSTITUTO DISTRITAL DE TURISMO</t>
  </si>
  <si>
    <t>SECTOR EDUCACIÓN</t>
  </si>
  <si>
    <t>112 - SECRETARIA DE EDUCACIÓN DEL DISTRITO</t>
  </si>
  <si>
    <t>219 - INSTITUTO PARA LA INVESTIGACIÓN EDUCATIVA Y DESARROLLO PEDAGOGICO - IDEP</t>
  </si>
  <si>
    <t>230 - UNIVERSIDAD DISTRITAL</t>
  </si>
  <si>
    <t>SECTOR GOBIERNO</t>
  </si>
  <si>
    <t>110 - SECRETARÍA DISTRITAL DE GOBIERNO</t>
  </si>
  <si>
    <t>127 - DEPARTAMENTO ADMINISTRATIVO DE LA DEFENSORIA DEL ESPACIO PÚBLICO</t>
  </si>
  <si>
    <t>220 - INSTITUTO DISTRITAL DE LA PARTICIPACIÓN Y ACCIÓN COMUNAL</t>
  </si>
  <si>
    <t>104 - SECRETARÍA GENERAL</t>
  </si>
  <si>
    <t>125 - DEPARTAMENTO ADMINISTRATIVO SERVICIO CIVIL DISTRITAL</t>
  </si>
  <si>
    <t>127 -  DEPARTAMENTO ADMINISTRATIVO DE LA DEFENSORIA DEL ESPACIO PÚBLICO</t>
  </si>
  <si>
    <t>131 -  UNIDAD ADMINISTRATIVA ESPECIAL CUERPO OFICIAL DE BOMBEROS</t>
  </si>
  <si>
    <t>203 -  INSTITUTO DISTRITAL DE GESTIÓN DE RIESGOS Y CAMBIO CLIMÁTICO - IDIGER</t>
  </si>
  <si>
    <t>217 -  FONDO DE VIGILANCIA Y SEGURIDAD</t>
  </si>
  <si>
    <t>220 -  INSTITUTO DISTRITAL DE LA PARTCIPACIÓN Y ACCIÓN COMUNAL</t>
  </si>
  <si>
    <t>111 - SECRETARÍA DISTRITAL DE HACIENDA</t>
  </si>
  <si>
    <t>SERVICIO DE LA DEUDA</t>
  </si>
  <si>
    <t>206 - FONDO DE PRESTACIONES ECONOMICAS, CESANTIAS Y PENSIONES - FONCEP</t>
  </si>
  <si>
    <t>226 - UNIDAD ADMINISTRATIVA ESPECIAL CATASTRO DISTRITAL</t>
  </si>
  <si>
    <t>118 -  SECRETARÍA DISTRITAL DE HABITAT</t>
  </si>
  <si>
    <t>208 -  CAJA DE LA VIVIENDA POPULAR</t>
  </si>
  <si>
    <t>228 - UNIDAD ADMINISTRATIVA ESPECIAL DE SERVICIOS PÚBLICOS</t>
  </si>
  <si>
    <t>122 -  SECRETARÍA DISTRITAL DE INTEGRACIÓN SOCIAL</t>
  </si>
  <si>
    <t>214 - INSTITUTO PARA LA PROTECCIÓN DE LA NIÑEZ Y LA JUVENTUD - IDIPRON</t>
  </si>
  <si>
    <t>136 - SECRETARÍA JURÍDICA DISTRITAL</t>
  </si>
  <si>
    <t>113 - SECRETARIA DISTRITAL DE MOVILIDAD</t>
  </si>
  <si>
    <t>135 - FONDATT</t>
  </si>
  <si>
    <t xml:space="preserve">204 - INSTITUTO DE DESARROLLO URBANO - IDU </t>
  </si>
  <si>
    <t>227 - UNIDAD ADMINISTRATIVA ESPECIAL DE REHABILITACIÓN Y MANTENIMIENTO VIAL</t>
  </si>
  <si>
    <t>121 - SECRETARÍA DISTRITAL DE LA MUJER</t>
  </si>
  <si>
    <t>120 - SECRETARÍA DISTRITAL PLANEACIÓN</t>
  </si>
  <si>
    <t>114 - SECRETARÍA DISTRITAL DE SALUD</t>
  </si>
  <si>
    <t>201 - FONDO FINANCIERO DISTRITAL DE SALUD</t>
  </si>
  <si>
    <t>131 - UNIDAD ADMINISTRATIVA ESPECIAL CUERPO OFICIAL DE BOMBEROS</t>
  </si>
  <si>
    <t>217 - FONDO DE VIGILANCIA Y SEGURIDAD</t>
  </si>
  <si>
    <t xml:space="preserve">137 - SECRETARÍA DISTRITAL DE SEGURIDAD, CONVIVENCIA Y JUSTICIA </t>
  </si>
  <si>
    <t>TOTAL SECTORIAL PRESUPUESTO ANUAL</t>
  </si>
  <si>
    <t xml:space="preserve">Fuente Ejecuciones presupuestales PREDIS </t>
  </si>
  <si>
    <t>Elaboro: SDH-DDP-SFD</t>
  </si>
  <si>
    <t>PRESUPUESTO ANUAL</t>
  </si>
  <si>
    <t>SECTOR/ENTIDAD</t>
  </si>
  <si>
    <t>APROPIACIÓN VIGENTE</t>
  </si>
  <si>
    <t>COMPROMISOS  ACUMULADOS</t>
  </si>
  <si>
    <t>DÉFICIT COMPROMISOS VIG. ANTERIORES</t>
  </si>
  <si>
    <t>EJECUCION HISTORICA SECTORIAL 2008-2020 (Millones de $)</t>
  </si>
  <si>
    <t>SECTOR GESTIÓN PÚBLICA-SGP</t>
  </si>
  <si>
    <t>OTRAS ENTIDADES DISTRITALES-OED</t>
  </si>
  <si>
    <t>SECTOR GOBIERNO SEGURIDAD Y CONVEVENCIA-SGSC</t>
  </si>
  <si>
    <t>SECTOR HACIENDA</t>
  </si>
  <si>
    <t>SECTOR INTEGRACIÓN SOCIAL-SIS</t>
  </si>
  <si>
    <t>SECTRO JURÍDICA DISTRITAL</t>
  </si>
  <si>
    <t>SECTOR MOVILIDAD</t>
  </si>
  <si>
    <t>SECTOR PLANEACIÓN-SP</t>
  </si>
  <si>
    <t>SECTOR SALUD-SS</t>
  </si>
  <si>
    <t>SECTOR SEGURIDAD CONVIVENCIA Y JUSTICIA-SSCJ</t>
  </si>
  <si>
    <t>SECTOR MUJERES-SM</t>
  </si>
  <si>
    <t>SECTOR HÁBITAT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</si>
</sst>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4" tint="0.39988402966399123"/>
      </left>
      <right style="thin">
        <color theme="4" tint="0.39988402966399123"/>
      </right>
      <top/>
      <bottom/>
      <diagonal/>
    </border>
    <border>
      <left style="thin">
        <color theme="4" tint="0.39988402966399123"/>
      </left>
      <right style="thin">
        <color theme="4" tint="0.39988402966399123"/>
      </right>
      <top/>
      <bottom style="thin">
        <color theme="4" tint="0.39988402966399123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/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thin">
        <color theme="4" tint="0.39982299264503923"/>
      </bottom>
      <diagonal/>
    </border>
    <border>
      <left style="medium">
        <color theme="4" tint="0.39991454817346722"/>
      </left>
      <right style="medium">
        <color theme="4" tint="0.39991454817346722"/>
      </right>
      <top/>
      <bottom style="medium">
        <color theme="4" tint="0.39991454817346722"/>
      </bottom>
      <diagonal/>
    </border>
  </borders>
  <cellStyleXfs count="1">
    <xf numFmtId="0" fontId="0" fillId="0" borderId="0"/>
  </cellStyleXfs>
  <cellXfs count="26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1" fillId="0" borderId="0" xfId="0" applyFont="1"/>
    <xf numFmtId="3" fontId="3" fillId="0" borderId="0" xfId="0" applyNumberFormat="1" applyFont="1"/>
    <xf numFmtId="0" fontId="3" fillId="0" borderId="0" xfId="0" applyFont="1"/>
    <xf numFmtId="0" fontId="4" fillId="0" borderId="0" xfId="0" applyFont="1"/>
    <xf numFmtId="0" fontId="1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3"/>
    </xf>
    <xf numFmtId="0" fontId="0" fillId="0" borderId="1" xfId="0" applyBorder="1" applyAlignment="1">
      <alignment horizontal="left" indent="4"/>
    </xf>
    <xf numFmtId="0" fontId="1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 indent="1"/>
    </xf>
    <xf numFmtId="0" fontId="0" fillId="0" borderId="1" xfId="0" applyBorder="1"/>
    <xf numFmtId="0" fontId="2" fillId="0" borderId="1" xfId="0" applyFont="1" applyBorder="1" applyAlignment="1">
      <alignment horizontal="left" wrapText="1" indent="1"/>
    </xf>
    <xf numFmtId="0" fontId="1" fillId="4" borderId="2" xfId="0" applyFont="1" applyFill="1" applyBorder="1"/>
    <xf numFmtId="164" fontId="0" fillId="0" borderId="0" xfId="0" applyNumberFormat="1"/>
    <xf numFmtId="164" fontId="1" fillId="0" borderId="1" xfId="0" applyNumberFormat="1" applyFont="1" applyBorder="1"/>
    <xf numFmtId="164" fontId="2" fillId="0" borderId="1" xfId="0" applyNumberFormat="1" applyFont="1" applyBorder="1"/>
    <xf numFmtId="164" fontId="0" fillId="0" borderId="1" xfId="0" applyNumberFormat="1" applyBorder="1"/>
    <xf numFmtId="164" fontId="1" fillId="3" borderId="1" xfId="0" applyNumberFormat="1" applyFont="1" applyFill="1" applyBorder="1"/>
    <xf numFmtId="164" fontId="1" fillId="4" borderId="2" xfId="0" applyNumberFormat="1" applyFont="1" applyFill="1" applyBorder="1"/>
    <xf numFmtId="164" fontId="2" fillId="3" borderId="1" xfId="0" applyNumberFormat="1" applyFont="1" applyFill="1" applyBorder="1"/>
    <xf numFmtId="164" fontId="1" fillId="2" borderId="5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tanza/2020/Ejecuciones/bogdata/Estpub-2020-diciem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tanza/2021/Oficios/Concejo/Control%20politico/Punto%204_sectores2008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tanza/2020/Ejecuciones/bogdata/Administracion%20Cent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_02_230"/>
      <sheetName val="II_02_235"/>
      <sheetName val="II_02_235_02"/>
      <sheetName val="II_02_200"/>
      <sheetName val="II_02_201"/>
      <sheetName val="II_02_203"/>
      <sheetName val="II_02_204"/>
      <sheetName val="II_02_206_01"/>
      <sheetName val="II_02-206_02"/>
      <sheetName val="II_02_208"/>
      <sheetName val="II_02_211"/>
      <sheetName val="II_02_213"/>
      <sheetName val="II_02_214"/>
      <sheetName val="II_02_215"/>
      <sheetName val="II_02_216"/>
      <sheetName val="II_02_218"/>
      <sheetName val="II_02_219"/>
      <sheetName val="II_02_220"/>
      <sheetName val="II_02_221"/>
      <sheetName val="II_02_222"/>
      <sheetName val="II_02_226"/>
      <sheetName val="II_02_227"/>
      <sheetName val="II_02_228"/>
      <sheetName val="II_02_229"/>
      <sheetName val="CONSOLIDADO ENTIDAD"/>
      <sheetName val="CONSOLIDADO POR AGREGADOS"/>
    </sheetNames>
    <sheetDataSet>
      <sheetData sheetId="0">
        <row r="11">
          <cell r="F11">
            <v>389689696542</v>
          </cell>
        </row>
      </sheetData>
      <sheetData sheetId="1">
        <row r="10">
          <cell r="M10">
            <v>165151613229</v>
          </cell>
        </row>
      </sheetData>
      <sheetData sheetId="2">
        <row r="11">
          <cell r="F11">
            <v>35976000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6">
          <cell r="F106">
            <v>15211446000</v>
          </cell>
          <cell r="J106">
            <v>14589778340</v>
          </cell>
        </row>
        <row r="111">
          <cell r="F111">
            <v>86280954998</v>
          </cell>
          <cell r="J111">
            <v>84513019399</v>
          </cell>
        </row>
        <row r="139">
          <cell r="F139">
            <v>7923326701</v>
          </cell>
          <cell r="J139">
            <v>7825059451</v>
          </cell>
        </row>
        <row r="144">
          <cell r="F144">
            <v>48575111745</v>
          </cell>
          <cell r="J144">
            <v>43988696650</v>
          </cell>
        </row>
      </sheetData>
      <sheetData sheetId="25">
        <row r="10">
          <cell r="H10">
            <v>6801239778551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7"/>
      <sheetName val="Hoja11"/>
      <sheetName val="base2019"/>
      <sheetName val="Tabla dinamica x Sectore"/>
      <sheetName val="Punto 4_presentacion"/>
      <sheetName val="Hoja12"/>
      <sheetName val="datos completos"/>
      <sheetName val="Punto4 _cons"/>
    </sheetNames>
    <sheetDataSet>
      <sheetData sheetId="0" refreshError="1"/>
      <sheetData sheetId="1" refreshError="1">
        <row r="124">
          <cell r="B124">
            <v>24901099000</v>
          </cell>
          <cell r="C124">
            <v>24211646892</v>
          </cell>
        </row>
        <row r="131">
          <cell r="B131">
            <v>117340298000</v>
          </cell>
          <cell r="C131">
            <v>113368943067</v>
          </cell>
        </row>
        <row r="133">
          <cell r="B133">
            <v>13189476000</v>
          </cell>
          <cell r="C133">
            <v>12463617084</v>
          </cell>
        </row>
        <row r="141">
          <cell r="B141">
            <v>48194615340</v>
          </cell>
          <cell r="C141">
            <v>48165867662</v>
          </cell>
        </row>
        <row r="143">
          <cell r="B143">
            <v>7388182000</v>
          </cell>
          <cell r="C143">
            <v>6869225050</v>
          </cell>
        </row>
        <row r="150">
          <cell r="B150">
            <v>16153137000</v>
          </cell>
          <cell r="C150">
            <v>15960611266</v>
          </cell>
        </row>
        <row r="153">
          <cell r="B153">
            <v>111966713000</v>
          </cell>
          <cell r="C153">
            <v>104663269015</v>
          </cell>
        </row>
        <row r="159">
          <cell r="B159">
            <v>4041050749255</v>
          </cell>
          <cell r="C159">
            <v>4030477591579</v>
          </cell>
        </row>
        <row r="161">
          <cell r="B161">
            <v>6112823000</v>
          </cell>
          <cell r="C161">
            <v>5857925249</v>
          </cell>
        </row>
        <row r="167">
          <cell r="B167">
            <v>7098387128</v>
          </cell>
          <cell r="C167">
            <v>7098387128</v>
          </cell>
        </row>
        <row r="169">
          <cell r="B169">
            <v>328983058866</v>
          </cell>
          <cell r="C169">
            <v>292728411007.08002</v>
          </cell>
        </row>
        <row r="182">
          <cell r="B182">
            <v>57172070009</v>
          </cell>
          <cell r="C182">
            <v>34959427562</v>
          </cell>
        </row>
        <row r="183">
          <cell r="B183">
            <v>782398280</v>
          </cell>
          <cell r="C183">
            <v>83531853</v>
          </cell>
        </row>
        <row r="186">
          <cell r="B186">
            <v>100533751000</v>
          </cell>
          <cell r="C186">
            <v>95442589120</v>
          </cell>
        </row>
        <row r="192">
          <cell r="B192">
            <v>48798000000</v>
          </cell>
          <cell r="C192">
            <v>48776412288</v>
          </cell>
        </row>
        <row r="194">
          <cell r="B194">
            <v>10923273000</v>
          </cell>
          <cell r="C194">
            <v>10238495815</v>
          </cell>
        </row>
        <row r="202">
          <cell r="B202">
            <v>30341307000</v>
          </cell>
          <cell r="C202">
            <v>29415086110</v>
          </cell>
        </row>
        <row r="204">
          <cell r="B204">
            <v>16104517000</v>
          </cell>
          <cell r="C204">
            <v>15343912161</v>
          </cell>
        </row>
        <row r="210">
          <cell r="B210">
            <v>21924588000</v>
          </cell>
          <cell r="C210">
            <v>21887340263</v>
          </cell>
        </row>
        <row r="213">
          <cell r="B213">
            <v>87776219000</v>
          </cell>
          <cell r="C213">
            <v>85989998523</v>
          </cell>
        </row>
        <row r="222">
          <cell r="B222">
            <v>134471277000</v>
          </cell>
          <cell r="C222">
            <v>133803740815</v>
          </cell>
        </row>
        <row r="224">
          <cell r="B224">
            <v>9768712000</v>
          </cell>
          <cell r="C224">
            <v>9277202133</v>
          </cell>
        </row>
        <row r="229">
          <cell r="B229">
            <v>4329227000</v>
          </cell>
          <cell r="C229">
            <v>4156994458</v>
          </cell>
        </row>
        <row r="232">
          <cell r="C232">
            <v>571698579133</v>
          </cell>
        </row>
        <row r="256">
          <cell r="B256">
            <v>79800699981</v>
          </cell>
          <cell r="C256">
            <v>74002166230</v>
          </cell>
        </row>
        <row r="263">
          <cell r="B263">
            <v>506687836953</v>
          </cell>
          <cell r="C263">
            <v>497979954578</v>
          </cell>
        </row>
        <row r="278">
          <cell r="B278">
            <v>5460266000</v>
          </cell>
          <cell r="C278">
            <v>4931392678</v>
          </cell>
        </row>
        <row r="280">
          <cell r="B280">
            <v>50543112000</v>
          </cell>
          <cell r="C280">
            <v>49357269843</v>
          </cell>
        </row>
        <row r="287">
          <cell r="B287">
            <v>18874807000</v>
          </cell>
          <cell r="C287">
            <v>18557109021</v>
          </cell>
        </row>
        <row r="290">
          <cell r="B290">
            <v>19908007000</v>
          </cell>
          <cell r="C290">
            <v>19227635856</v>
          </cell>
        </row>
        <row r="296">
          <cell r="B296">
            <v>157099581212</v>
          </cell>
          <cell r="C296">
            <v>132479555887</v>
          </cell>
        </row>
        <row r="298">
          <cell r="B298">
            <v>11188914000</v>
          </cell>
          <cell r="C298">
            <v>10978457440</v>
          </cell>
        </row>
        <row r="305">
          <cell r="B305">
            <v>88057184485</v>
          </cell>
          <cell r="C305">
            <v>81612964642</v>
          </cell>
        </row>
        <row r="307">
          <cell r="B307">
            <v>240359162000</v>
          </cell>
          <cell r="C307">
            <v>226519311578</v>
          </cell>
        </row>
        <row r="316">
          <cell r="B316">
            <v>158134106000</v>
          </cell>
          <cell r="C316">
            <v>151041312609</v>
          </cell>
        </row>
        <row r="319">
          <cell r="B319">
            <v>29494154000</v>
          </cell>
          <cell r="C319">
            <v>28008990853</v>
          </cell>
        </row>
        <row r="325">
          <cell r="B325">
            <v>1191411330799</v>
          </cell>
          <cell r="C325">
            <v>1150569764673</v>
          </cell>
        </row>
        <row r="327">
          <cell r="B327">
            <v>14661361000</v>
          </cell>
          <cell r="C327">
            <v>13280898653</v>
          </cell>
        </row>
        <row r="332">
          <cell r="B332">
            <v>103890361546</v>
          </cell>
          <cell r="C332">
            <v>101770990744</v>
          </cell>
        </row>
        <row r="335">
          <cell r="B335">
            <v>21431358000</v>
          </cell>
          <cell r="C335">
            <v>19380454183</v>
          </cell>
        </row>
        <row r="340">
          <cell r="B340">
            <v>16738020000</v>
          </cell>
          <cell r="C340">
            <v>15873909346</v>
          </cell>
        </row>
        <row r="343">
          <cell r="B343">
            <v>64121940000</v>
          </cell>
          <cell r="C343">
            <v>53357659905</v>
          </cell>
        </row>
        <row r="350">
          <cell r="B350">
            <v>429426311157</v>
          </cell>
          <cell r="C350">
            <v>408074463345</v>
          </cell>
        </row>
        <row r="352">
          <cell r="B352">
            <v>69385860000</v>
          </cell>
          <cell r="C352">
            <v>66539910378</v>
          </cell>
        </row>
        <row r="360">
          <cell r="B360">
            <v>2656649126536</v>
          </cell>
          <cell r="C360">
            <v>1602302174507</v>
          </cell>
        </row>
        <row r="361">
          <cell r="C361">
            <v>0</v>
          </cell>
        </row>
        <row r="363">
          <cell r="B363">
            <v>28003610000</v>
          </cell>
          <cell r="C363">
            <v>24069815717</v>
          </cell>
        </row>
        <row r="371">
          <cell r="B371">
            <v>142016968010</v>
          </cell>
          <cell r="C371">
            <v>127692631935</v>
          </cell>
        </row>
        <row r="374">
          <cell r="B374">
            <v>15567172000</v>
          </cell>
          <cell r="C374">
            <v>14721821572</v>
          </cell>
        </row>
        <row r="379">
          <cell r="B379">
            <v>39471459000</v>
          </cell>
          <cell r="C379">
            <v>39339394654</v>
          </cell>
        </row>
        <row r="382">
          <cell r="B382">
            <v>74256856000</v>
          </cell>
          <cell r="C382">
            <v>70502793143</v>
          </cell>
        </row>
        <row r="390">
          <cell r="B390">
            <v>44229654000</v>
          </cell>
          <cell r="C390">
            <v>43492960065</v>
          </cell>
        </row>
        <row r="393">
          <cell r="B393">
            <v>68390316000</v>
          </cell>
          <cell r="C393">
            <v>60263518369</v>
          </cell>
        </row>
        <row r="398">
          <cell r="B398">
            <v>22796486000</v>
          </cell>
          <cell r="C398">
            <v>17544032356</v>
          </cell>
        </row>
        <row r="405">
          <cell r="B405">
            <v>2413766580747</v>
          </cell>
          <cell r="C405">
            <v>2264239030493</v>
          </cell>
        </row>
        <row r="406">
          <cell r="B406">
            <v>3956817000</v>
          </cell>
          <cell r="C406">
            <v>3362208194</v>
          </cell>
        </row>
        <row r="409">
          <cell r="B409">
            <v>87009563000</v>
          </cell>
          <cell r="C409">
            <v>76047870742</v>
          </cell>
        </row>
        <row r="416">
          <cell r="B416">
            <v>43036427000</v>
          </cell>
          <cell r="C416">
            <v>40344395904</v>
          </cell>
        </row>
        <row r="418">
          <cell r="B418">
            <v>78195261000</v>
          </cell>
          <cell r="C418">
            <v>72768341017</v>
          </cell>
        </row>
        <row r="425">
          <cell r="B425">
            <v>335204557000</v>
          </cell>
          <cell r="C425">
            <v>319502411538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_01_100"/>
      <sheetName val="II_01_102"/>
      <sheetName val="II_01_104"/>
      <sheetName val="II_01_105"/>
      <sheetName val="II_01_110"/>
      <sheetName val="II_01_111_01"/>
      <sheetName val="II_01_111_02"/>
      <sheetName val="II_01_111_03"/>
      <sheetName val="II_01_111_04"/>
      <sheetName val="II_01_112"/>
      <sheetName val="II_01_113_01"/>
      <sheetName val="II_01_113_02"/>
      <sheetName val="II_01_114"/>
      <sheetName val="II_01_117"/>
      <sheetName val="II_01_118"/>
      <sheetName val="II_01_119"/>
      <sheetName val="II_01_120"/>
      <sheetName val="II_01_121"/>
      <sheetName val="II_01_122"/>
      <sheetName val="II_01_125"/>
      <sheetName val="II_01_126"/>
      <sheetName val="II_01_127"/>
      <sheetName val="II_01_131"/>
      <sheetName val="II_01_136"/>
      <sheetName val="II_01_137_01"/>
      <sheetName val="II_01_137_02"/>
      <sheetName val="CONSOLIDADO AGREGADOS"/>
      <sheetName val="CONSOLIDADOADMONCENTR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04">
          <cell r="F104">
            <v>71985141000</v>
          </cell>
          <cell r="J104">
            <v>67952422138</v>
          </cell>
        </row>
        <row r="145">
          <cell r="F145">
            <v>77699585000</v>
          </cell>
          <cell r="J145">
            <v>71014271857</v>
          </cell>
        </row>
        <row r="151">
          <cell r="F151">
            <v>41841669936</v>
          </cell>
          <cell r="J151">
            <v>41590143375</v>
          </cell>
        </row>
        <row r="157">
          <cell r="F157">
            <v>16331738400</v>
          </cell>
          <cell r="J157">
            <v>15654775566</v>
          </cell>
        </row>
        <row r="162">
          <cell r="F162">
            <v>39763940000</v>
          </cell>
          <cell r="J162">
            <v>38720852695</v>
          </cell>
        </row>
        <row r="213">
          <cell r="F213">
            <v>75559460000</v>
          </cell>
          <cell r="J213">
            <v>74686938916</v>
          </cell>
        </row>
        <row r="219">
          <cell r="F219">
            <v>43195525000</v>
          </cell>
          <cell r="J219">
            <v>40004739729</v>
          </cell>
        </row>
        <row r="236">
          <cell r="F236">
            <v>80145427400</v>
          </cell>
          <cell r="J236">
            <v>74552378177</v>
          </cell>
        </row>
        <row r="242">
          <cell r="F242">
            <v>334201447000</v>
          </cell>
          <cell r="J242">
            <v>310349134585</v>
          </cell>
        </row>
      </sheetData>
      <sheetData sheetId="27">
        <row r="10">
          <cell r="F10">
            <v>13334587050728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D4462-DA17-4669-89BC-5ADDD4D4ABE1}">
  <dimension ref="A1:AF386"/>
  <sheetViews>
    <sheetView tabSelected="1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B13" sqref="B13"/>
    </sheetView>
  </sheetViews>
  <sheetFormatPr baseColWidth="10" defaultRowHeight="15" x14ac:dyDescent="0.25"/>
  <cols>
    <col min="1" max="1" width="45" customWidth="1"/>
    <col min="2" max="27" width="14.7109375" style="15" customWidth="1"/>
    <col min="28" max="29" width="11.42578125" style="1"/>
    <col min="30" max="30" width="19.28515625" style="1" customWidth="1"/>
    <col min="31" max="32" width="17.42578125" style="1" bestFit="1" customWidth="1"/>
  </cols>
  <sheetData>
    <row r="1" spans="1:32" ht="15.75" x14ac:dyDescent="0.25">
      <c r="A1" s="6" t="s">
        <v>68</v>
      </c>
    </row>
    <row r="2" spans="1:32" ht="16.5" thickBot="1" x14ac:dyDescent="0.3">
      <c r="A2" s="6" t="s">
        <v>73</v>
      </c>
    </row>
    <row r="3" spans="1:32" ht="12.75" customHeight="1" x14ac:dyDescent="0.25">
      <c r="A3" s="23" t="s">
        <v>69</v>
      </c>
      <c r="B3" s="25">
        <v>2008</v>
      </c>
      <c r="C3" s="25"/>
      <c r="D3" s="25">
        <v>2009</v>
      </c>
      <c r="E3" s="25"/>
      <c r="F3" s="25">
        <v>2010</v>
      </c>
      <c r="G3" s="25"/>
      <c r="H3" s="25">
        <v>2011</v>
      </c>
      <c r="I3" s="25"/>
      <c r="J3" s="25">
        <v>2012</v>
      </c>
      <c r="K3" s="25"/>
      <c r="L3" s="25">
        <v>2013</v>
      </c>
      <c r="M3" s="25"/>
      <c r="N3" s="25">
        <v>2014</v>
      </c>
      <c r="O3" s="25"/>
      <c r="P3" s="25">
        <v>2015</v>
      </c>
      <c r="Q3" s="25"/>
      <c r="R3" s="25">
        <v>2016</v>
      </c>
      <c r="S3" s="25"/>
      <c r="T3" s="25">
        <v>2017</v>
      </c>
      <c r="U3" s="25"/>
      <c r="V3" s="25">
        <v>2018</v>
      </c>
      <c r="W3" s="25"/>
      <c r="X3" s="25">
        <v>2019</v>
      </c>
      <c r="Y3" s="25"/>
      <c r="Z3" s="25">
        <v>2020</v>
      </c>
      <c r="AA3" s="25"/>
    </row>
    <row r="4" spans="1:32" ht="28.5" customHeight="1" thickBot="1" x14ac:dyDescent="0.3">
      <c r="A4" s="24"/>
      <c r="B4" s="22" t="s">
        <v>70</v>
      </c>
      <c r="C4" s="22" t="s">
        <v>71</v>
      </c>
      <c r="D4" s="22" t="s">
        <v>70</v>
      </c>
      <c r="E4" s="22" t="s">
        <v>71</v>
      </c>
      <c r="F4" s="22" t="s">
        <v>70</v>
      </c>
      <c r="G4" s="22" t="s">
        <v>71</v>
      </c>
      <c r="H4" s="22" t="s">
        <v>70</v>
      </c>
      <c r="I4" s="22" t="s">
        <v>71</v>
      </c>
      <c r="J4" s="22" t="s">
        <v>70</v>
      </c>
      <c r="K4" s="22" t="s">
        <v>71</v>
      </c>
      <c r="L4" s="22" t="s">
        <v>70</v>
      </c>
      <c r="M4" s="22" t="s">
        <v>71</v>
      </c>
      <c r="N4" s="22" t="s">
        <v>70</v>
      </c>
      <c r="O4" s="22" t="s">
        <v>71</v>
      </c>
      <c r="P4" s="22" t="s">
        <v>70</v>
      </c>
      <c r="Q4" s="22" t="s">
        <v>71</v>
      </c>
      <c r="R4" s="22" t="s">
        <v>70</v>
      </c>
      <c r="S4" s="22" t="s">
        <v>71</v>
      </c>
      <c r="T4" s="22" t="s">
        <v>70</v>
      </c>
      <c r="U4" s="22" t="s">
        <v>71</v>
      </c>
      <c r="V4" s="22" t="s">
        <v>70</v>
      </c>
      <c r="W4" s="22" t="s">
        <v>71</v>
      </c>
      <c r="X4" s="22" t="s">
        <v>70</v>
      </c>
      <c r="Y4" s="22" t="s">
        <v>71</v>
      </c>
      <c r="Z4" s="22" t="s">
        <v>0</v>
      </c>
      <c r="AA4" s="22" t="s">
        <v>1</v>
      </c>
    </row>
    <row r="5" spans="1:32" x14ac:dyDescent="0.25">
      <c r="A5" s="10" t="s">
        <v>75</v>
      </c>
      <c r="B5" s="19">
        <f t="shared" ref="B5:AA5" si="0">+B6+B9+B16+B22</f>
        <v>187862909020</v>
      </c>
      <c r="C5" s="19">
        <f t="shared" si="0"/>
        <v>181462159825</v>
      </c>
      <c r="D5" s="19">
        <f t="shared" si="0"/>
        <v>199039905518</v>
      </c>
      <c r="E5" s="19">
        <f t="shared" si="0"/>
        <v>194904535033</v>
      </c>
      <c r="F5" s="19">
        <f t="shared" si="0"/>
        <v>202978185000</v>
      </c>
      <c r="G5" s="19">
        <f t="shared" si="0"/>
        <v>197336572846</v>
      </c>
      <c r="H5" s="19">
        <f t="shared" si="0"/>
        <v>203230886750</v>
      </c>
      <c r="I5" s="19">
        <f t="shared" si="0"/>
        <v>198919372955</v>
      </c>
      <c r="J5" s="19">
        <f t="shared" si="0"/>
        <v>216263671877</v>
      </c>
      <c r="K5" s="19">
        <f t="shared" si="0"/>
        <v>208592782774</v>
      </c>
      <c r="L5" s="19">
        <f t="shared" si="0"/>
        <v>256314673000</v>
      </c>
      <c r="M5" s="19">
        <f t="shared" si="0"/>
        <v>249012340404</v>
      </c>
      <c r="N5" s="19">
        <f t="shared" si="0"/>
        <v>270239693000</v>
      </c>
      <c r="O5" s="19">
        <f t="shared" si="0"/>
        <v>266701717861</v>
      </c>
      <c r="P5" s="19">
        <f t="shared" si="0"/>
        <v>290292309000</v>
      </c>
      <c r="Q5" s="19">
        <f t="shared" si="0"/>
        <v>284602381684</v>
      </c>
      <c r="R5" s="19">
        <f t="shared" si="0"/>
        <v>310102134000</v>
      </c>
      <c r="S5" s="19">
        <f t="shared" si="0"/>
        <v>299120260932</v>
      </c>
      <c r="T5" s="21">
        <f t="shared" si="0"/>
        <v>360053480000</v>
      </c>
      <c r="U5" s="21">
        <f t="shared" si="0"/>
        <v>345718033055</v>
      </c>
      <c r="V5" s="21">
        <f t="shared" si="0"/>
        <v>388659576544</v>
      </c>
      <c r="W5" s="21">
        <f t="shared" si="0"/>
        <v>382870221890</v>
      </c>
      <c r="X5" s="21">
        <f t="shared" si="0"/>
        <v>420340207594</v>
      </c>
      <c r="Y5" s="21">
        <f t="shared" si="0"/>
        <v>412610197966</v>
      </c>
      <c r="Z5" s="21">
        <f t="shared" si="0"/>
        <v>428507745000</v>
      </c>
      <c r="AA5" s="21">
        <f t="shared" si="0"/>
        <v>416804480823</v>
      </c>
      <c r="AD5" s="1">
        <f>+Z6+Z9+Z16+Z31+Z58+Z100+Z124+Z148+Z154+Z167+Z175+Z258+Z284+Z300+Z305+Z336+Z343+Z352+Z367+Z379+Z230</f>
        <v>13334587050728</v>
      </c>
    </row>
    <row r="6" spans="1:32" s="3" customFormat="1" x14ac:dyDescent="0.25">
      <c r="A6" s="7" t="s">
        <v>2</v>
      </c>
      <c r="B6" s="16">
        <f>+B7</f>
        <v>33638183915</v>
      </c>
      <c r="C6" s="16">
        <f t="shared" ref="C6:AA6" si="1">+C7</f>
        <v>32311681523</v>
      </c>
      <c r="D6" s="16">
        <f t="shared" si="1"/>
        <v>38629631845</v>
      </c>
      <c r="E6" s="16">
        <f t="shared" si="1"/>
        <v>38202456641</v>
      </c>
      <c r="F6" s="16">
        <f t="shared" si="1"/>
        <v>40586847000</v>
      </c>
      <c r="G6" s="16">
        <f t="shared" si="1"/>
        <v>40301162957</v>
      </c>
      <c r="H6" s="16">
        <f t="shared" si="1"/>
        <v>43898401000</v>
      </c>
      <c r="I6" s="16">
        <f t="shared" si="1"/>
        <v>42834374937</v>
      </c>
      <c r="J6" s="16">
        <f t="shared" si="1"/>
        <v>44118960000</v>
      </c>
      <c r="K6" s="16">
        <f t="shared" si="1"/>
        <v>41273130346</v>
      </c>
      <c r="L6" s="16">
        <f t="shared" si="1"/>
        <v>47929068000</v>
      </c>
      <c r="M6" s="16">
        <f t="shared" si="1"/>
        <v>47780021719</v>
      </c>
      <c r="N6" s="16">
        <f t="shared" si="1"/>
        <v>50583112000</v>
      </c>
      <c r="O6" s="16">
        <f t="shared" si="1"/>
        <v>50254395739</v>
      </c>
      <c r="P6" s="16">
        <f t="shared" si="1"/>
        <v>55158327000</v>
      </c>
      <c r="Q6" s="16">
        <f t="shared" si="1"/>
        <v>53278302901</v>
      </c>
      <c r="R6" s="16">
        <f t="shared" si="1"/>
        <v>58334370000</v>
      </c>
      <c r="S6" s="16">
        <f t="shared" si="1"/>
        <v>52416789571</v>
      </c>
      <c r="T6" s="17">
        <f t="shared" si="1"/>
        <v>64904805000</v>
      </c>
      <c r="U6" s="17">
        <f t="shared" si="1"/>
        <v>61014860713</v>
      </c>
      <c r="V6" s="17">
        <f t="shared" si="1"/>
        <v>67864462000</v>
      </c>
      <c r="W6" s="17">
        <f t="shared" si="1"/>
        <v>64495323457</v>
      </c>
      <c r="X6" s="17">
        <f t="shared" si="1"/>
        <v>71564292000</v>
      </c>
      <c r="Y6" s="17">
        <f t="shared" si="1"/>
        <v>67213703277</v>
      </c>
      <c r="Z6" s="17">
        <f t="shared" si="1"/>
        <v>76449023000</v>
      </c>
      <c r="AA6" s="17">
        <f t="shared" si="1"/>
        <v>68438456521</v>
      </c>
      <c r="AB6" s="2"/>
      <c r="AC6" s="2"/>
      <c r="AD6" s="2"/>
      <c r="AE6" s="2"/>
      <c r="AF6" s="2"/>
    </row>
    <row r="7" spans="1:32" x14ac:dyDescent="0.25">
      <c r="A7" s="8" t="s">
        <v>3</v>
      </c>
      <c r="B7" s="18">
        <v>33638183915</v>
      </c>
      <c r="C7" s="18">
        <v>32311681523</v>
      </c>
      <c r="D7" s="18">
        <v>38629631845</v>
      </c>
      <c r="E7" s="18">
        <v>38202456641</v>
      </c>
      <c r="F7" s="18">
        <v>40586847000</v>
      </c>
      <c r="G7" s="18">
        <v>40301162957</v>
      </c>
      <c r="H7" s="18">
        <v>43898401000</v>
      </c>
      <c r="I7" s="18">
        <v>42834374937</v>
      </c>
      <c r="J7" s="18">
        <v>44118960000</v>
      </c>
      <c r="K7" s="18">
        <v>41273130346</v>
      </c>
      <c r="L7" s="18">
        <v>47929068000</v>
      </c>
      <c r="M7" s="18">
        <v>47780021719</v>
      </c>
      <c r="N7" s="18">
        <v>50583112000</v>
      </c>
      <c r="O7" s="18">
        <v>50254395739</v>
      </c>
      <c r="P7" s="18">
        <v>55158327000</v>
      </c>
      <c r="Q7" s="18">
        <v>53278302901</v>
      </c>
      <c r="R7" s="18">
        <v>58334370000</v>
      </c>
      <c r="S7" s="18">
        <v>52416789571</v>
      </c>
      <c r="T7" s="18">
        <v>64904805000</v>
      </c>
      <c r="U7" s="18">
        <v>61014860713</v>
      </c>
      <c r="V7" s="18">
        <v>67864462000</v>
      </c>
      <c r="W7" s="18">
        <v>64495323457</v>
      </c>
      <c r="X7" s="18">
        <v>71564292000</v>
      </c>
      <c r="Y7" s="18">
        <v>67213703277</v>
      </c>
      <c r="Z7" s="18">
        <v>76449023000</v>
      </c>
      <c r="AA7" s="18">
        <v>68438456521</v>
      </c>
    </row>
    <row r="8" spans="1:32" hidden="1" x14ac:dyDescent="0.25">
      <c r="A8" s="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32" s="3" customFormat="1" x14ac:dyDescent="0.25">
      <c r="A9" s="7" t="s">
        <v>4</v>
      </c>
      <c r="B9" s="16">
        <v>67562866105</v>
      </c>
      <c r="C9" s="16">
        <v>66633177246</v>
      </c>
      <c r="D9" s="16">
        <v>72974849673</v>
      </c>
      <c r="E9" s="16">
        <v>71620230184</v>
      </c>
      <c r="F9" s="16">
        <v>74242389000</v>
      </c>
      <c r="G9" s="16">
        <v>73618179990</v>
      </c>
      <c r="H9" s="16">
        <v>74249628750</v>
      </c>
      <c r="I9" s="16">
        <v>73524705018</v>
      </c>
      <c r="J9" s="16">
        <f>SUM(J10:J11)</f>
        <v>79221611683</v>
      </c>
      <c r="K9" s="16">
        <f t="shared" ref="K9:AA9" si="2">SUM(K10:K11)</f>
        <v>79087386877</v>
      </c>
      <c r="L9" s="16">
        <f t="shared" si="2"/>
        <v>93044184000</v>
      </c>
      <c r="M9" s="16">
        <f t="shared" si="2"/>
        <v>92852197367</v>
      </c>
      <c r="N9" s="16">
        <f t="shared" si="2"/>
        <v>99441232000</v>
      </c>
      <c r="O9" s="16">
        <f t="shared" si="2"/>
        <v>99387143769</v>
      </c>
      <c r="P9" s="16">
        <f t="shared" si="2"/>
        <v>110185371000</v>
      </c>
      <c r="Q9" s="16">
        <f t="shared" si="2"/>
        <v>110095314566</v>
      </c>
      <c r="R9" s="16">
        <f t="shared" si="2"/>
        <v>116925923000</v>
      </c>
      <c r="S9" s="16">
        <f t="shared" si="2"/>
        <v>116627774162</v>
      </c>
      <c r="T9" s="16">
        <f t="shared" si="2"/>
        <v>139133173000</v>
      </c>
      <c r="U9" s="16">
        <f t="shared" si="2"/>
        <v>133489572138</v>
      </c>
      <c r="V9" s="16">
        <f t="shared" si="2"/>
        <v>151596056544</v>
      </c>
      <c r="W9" s="16">
        <f t="shared" si="2"/>
        <v>150283739461</v>
      </c>
      <c r="X9" s="16">
        <f t="shared" si="2"/>
        <v>159330290000</v>
      </c>
      <c r="Y9" s="16">
        <f t="shared" si="2"/>
        <v>158511306383</v>
      </c>
      <c r="Z9" s="16">
        <f t="shared" si="2"/>
        <v>160697241000</v>
      </c>
      <c r="AA9" s="16">
        <f t="shared" si="2"/>
        <v>159358773912</v>
      </c>
      <c r="AB9" s="2"/>
      <c r="AC9" s="2"/>
      <c r="AD9" s="2"/>
      <c r="AE9" s="2"/>
      <c r="AF9" s="2"/>
    </row>
    <row r="10" spans="1:32" x14ac:dyDescent="0.25">
      <c r="A10" s="8" t="s">
        <v>3</v>
      </c>
      <c r="B10" s="18">
        <v>62431801000</v>
      </c>
      <c r="C10" s="18">
        <v>62165366250</v>
      </c>
      <c r="D10" s="18">
        <v>65820109673</v>
      </c>
      <c r="E10" s="18">
        <v>64687868139</v>
      </c>
      <c r="F10" s="18">
        <v>67659379000</v>
      </c>
      <c r="G10" s="18">
        <v>67060180030</v>
      </c>
      <c r="H10" s="18">
        <v>70112171567</v>
      </c>
      <c r="I10" s="18">
        <v>69668638852</v>
      </c>
      <c r="J10" s="18">
        <v>76901595307</v>
      </c>
      <c r="K10" s="18">
        <v>76831898594</v>
      </c>
      <c r="L10" s="18">
        <v>84544184000</v>
      </c>
      <c r="M10" s="18">
        <v>84361432069</v>
      </c>
      <c r="N10" s="18">
        <v>90467357000</v>
      </c>
      <c r="O10" s="18">
        <v>90417039521</v>
      </c>
      <c r="P10" s="18">
        <v>103185371000</v>
      </c>
      <c r="Q10" s="18">
        <v>103099531900</v>
      </c>
      <c r="R10" s="18">
        <v>109667923000</v>
      </c>
      <c r="S10" s="18">
        <v>109490015562</v>
      </c>
      <c r="T10" s="18">
        <v>119052629000</v>
      </c>
      <c r="U10" s="18">
        <v>118725438626</v>
      </c>
      <c r="V10" s="18">
        <v>136725209544</v>
      </c>
      <c r="W10" s="18">
        <v>135653704529</v>
      </c>
      <c r="X10" s="18">
        <v>138124290000</v>
      </c>
      <c r="Y10" s="18">
        <v>137591003351</v>
      </c>
      <c r="Z10" s="18">
        <v>152485241000</v>
      </c>
      <c r="AA10" s="18">
        <v>151668633049</v>
      </c>
    </row>
    <row r="11" spans="1:32" x14ac:dyDescent="0.25">
      <c r="A11" s="8" t="s">
        <v>5</v>
      </c>
      <c r="B11" s="18">
        <v>5131065105</v>
      </c>
      <c r="C11" s="18">
        <v>4467810996</v>
      </c>
      <c r="D11" s="18">
        <v>7154740000</v>
      </c>
      <c r="E11" s="18">
        <v>6932362045</v>
      </c>
      <c r="F11" s="18">
        <v>6583010000</v>
      </c>
      <c r="G11" s="18">
        <v>6557999960</v>
      </c>
      <c r="H11" s="18">
        <v>4137457183</v>
      </c>
      <c r="I11" s="18">
        <v>3856066166</v>
      </c>
      <c r="J11" s="18">
        <v>2320016376</v>
      </c>
      <c r="K11" s="18">
        <v>2255488283</v>
      </c>
      <c r="L11" s="18">
        <v>8500000000</v>
      </c>
      <c r="M11" s="18">
        <v>8490765298</v>
      </c>
      <c r="N11" s="18">
        <v>8973875000</v>
      </c>
      <c r="O11" s="18">
        <v>8970104248</v>
      </c>
      <c r="P11" s="18">
        <v>7000000000</v>
      </c>
      <c r="Q11" s="18">
        <v>6995782666</v>
      </c>
      <c r="R11" s="18">
        <f>SUM(R12:R14)</f>
        <v>7258000000</v>
      </c>
      <c r="S11" s="18">
        <f t="shared" ref="S11:AA11" si="3">SUM(S12:S14)</f>
        <v>7137758600</v>
      </c>
      <c r="T11" s="18">
        <f t="shared" si="3"/>
        <v>20080544000</v>
      </c>
      <c r="U11" s="18">
        <f t="shared" si="3"/>
        <v>14764133512</v>
      </c>
      <c r="V11" s="18">
        <f t="shared" si="3"/>
        <v>14870847000</v>
      </c>
      <c r="W11" s="18">
        <f t="shared" si="3"/>
        <v>14630034932</v>
      </c>
      <c r="X11" s="18">
        <f t="shared" si="3"/>
        <v>21206000000</v>
      </c>
      <c r="Y11" s="18">
        <f t="shared" si="3"/>
        <v>20920303032</v>
      </c>
      <c r="Z11" s="18">
        <f t="shared" si="3"/>
        <v>8212000000</v>
      </c>
      <c r="AA11" s="18">
        <f t="shared" si="3"/>
        <v>7690140863</v>
      </c>
    </row>
    <row r="12" spans="1:32" x14ac:dyDescent="0.25">
      <c r="A12" s="9" t="s">
        <v>6</v>
      </c>
      <c r="B12" s="18">
        <v>4573753536</v>
      </c>
      <c r="C12" s="18">
        <v>3910607427</v>
      </c>
      <c r="D12" s="18">
        <v>6160772312</v>
      </c>
      <c r="E12" s="18">
        <v>5938395578</v>
      </c>
      <c r="F12" s="18">
        <v>2986614781</v>
      </c>
      <c r="G12" s="18">
        <v>2970005031</v>
      </c>
      <c r="H12" s="18">
        <v>3500000000</v>
      </c>
      <c r="I12" s="18">
        <v>3299487111</v>
      </c>
      <c r="J12" s="18">
        <v>1200000000</v>
      </c>
      <c r="K12" s="18">
        <v>1192737536</v>
      </c>
      <c r="L12" s="18">
        <v>8496981100</v>
      </c>
      <c r="M12" s="18">
        <v>8487746398</v>
      </c>
      <c r="N12" s="18">
        <v>8973875000</v>
      </c>
      <c r="O12" s="18">
        <v>8970104248</v>
      </c>
      <c r="P12" s="18">
        <v>7000000000</v>
      </c>
      <c r="Q12" s="18">
        <v>6995782666</v>
      </c>
      <c r="R12" s="18">
        <v>7258000000</v>
      </c>
      <c r="S12" s="18">
        <v>7137758600</v>
      </c>
      <c r="T12" s="18">
        <v>20080544000</v>
      </c>
      <c r="U12" s="18">
        <v>14764133512</v>
      </c>
      <c r="V12" s="18">
        <v>14870847000</v>
      </c>
      <c r="W12" s="18">
        <v>14630034932</v>
      </c>
      <c r="X12" s="18">
        <v>21206000000</v>
      </c>
      <c r="Y12" s="18">
        <v>20920303032</v>
      </c>
      <c r="Z12" s="18">
        <v>8212000000</v>
      </c>
      <c r="AA12" s="18">
        <v>7690140863</v>
      </c>
    </row>
    <row r="13" spans="1:32" x14ac:dyDescent="0.25">
      <c r="A13" s="9" t="s">
        <v>7</v>
      </c>
      <c r="B13" s="18"/>
      <c r="C13" s="18"/>
      <c r="D13" s="18"/>
      <c r="E13" s="18"/>
      <c r="F13" s="18"/>
      <c r="G13" s="18"/>
      <c r="H13" s="18">
        <v>273000000</v>
      </c>
      <c r="I13" s="18">
        <v>235095800</v>
      </c>
      <c r="J13" s="18">
        <v>24331000</v>
      </c>
      <c r="K13" s="18">
        <v>12165500</v>
      </c>
      <c r="L13" s="18">
        <v>3018900</v>
      </c>
      <c r="M13" s="18">
        <v>3018900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32" x14ac:dyDescent="0.25">
      <c r="A14" s="9" t="s">
        <v>8</v>
      </c>
      <c r="B14" s="18">
        <v>557311569</v>
      </c>
      <c r="C14" s="18">
        <v>557203569</v>
      </c>
      <c r="D14" s="18">
        <v>993967688</v>
      </c>
      <c r="E14" s="18">
        <v>993966467</v>
      </c>
      <c r="F14" s="18">
        <v>3596395219</v>
      </c>
      <c r="G14" s="18">
        <v>3587994929</v>
      </c>
      <c r="H14" s="18">
        <v>364457183</v>
      </c>
      <c r="I14" s="18">
        <v>321483255</v>
      </c>
      <c r="J14" s="18">
        <v>1095685376</v>
      </c>
      <c r="K14" s="18">
        <v>1050585247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32" hidden="1" x14ac:dyDescent="0.25">
      <c r="A15" s="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32" s="3" customFormat="1" x14ac:dyDescent="0.25">
      <c r="A16" s="7" t="s">
        <v>9</v>
      </c>
      <c r="B16" s="16">
        <v>9733693000</v>
      </c>
      <c r="C16" s="16">
        <v>9221765247</v>
      </c>
      <c r="D16" s="16">
        <v>9426992000</v>
      </c>
      <c r="E16" s="16">
        <v>9130474311</v>
      </c>
      <c r="F16" s="16">
        <v>10268232000</v>
      </c>
      <c r="G16" s="16">
        <v>9980349320</v>
      </c>
      <c r="H16" s="16">
        <v>10517764000</v>
      </c>
      <c r="I16" s="16">
        <v>10180192006</v>
      </c>
      <c r="J16" s="16">
        <v>11933963000</v>
      </c>
      <c r="K16" s="16">
        <v>11137787060</v>
      </c>
      <c r="L16" s="16">
        <v>17140000000</v>
      </c>
      <c r="M16" s="16">
        <v>16008906700</v>
      </c>
      <c r="N16" s="16">
        <v>17019654000</v>
      </c>
      <c r="O16" s="16">
        <v>15777011433</v>
      </c>
      <c r="P16" s="16">
        <v>17565708000</v>
      </c>
      <c r="Q16" s="16">
        <v>16959480481</v>
      </c>
      <c r="R16" s="16">
        <f>+R17+R18</f>
        <v>18580912000</v>
      </c>
      <c r="S16" s="16">
        <f t="shared" ref="S16:AA16" si="4">+S17+S18</f>
        <v>15927583328</v>
      </c>
      <c r="T16" s="16">
        <f t="shared" si="4"/>
        <v>21618808000</v>
      </c>
      <c r="U16" s="16">
        <f t="shared" si="4"/>
        <v>20488560525</v>
      </c>
      <c r="V16" s="16">
        <f t="shared" si="4"/>
        <v>20746492000</v>
      </c>
      <c r="W16" s="16">
        <f t="shared" si="4"/>
        <v>20468954578</v>
      </c>
      <c r="X16" s="16">
        <f t="shared" si="4"/>
        <v>22029243000</v>
      </c>
      <c r="Y16" s="16">
        <f t="shared" si="4"/>
        <v>21516303158</v>
      </c>
      <c r="Z16" s="16">
        <f t="shared" si="4"/>
        <v>22986370000</v>
      </c>
      <c r="AA16" s="16">
        <f t="shared" si="4"/>
        <v>21428305253</v>
      </c>
      <c r="AB16" s="2"/>
      <c r="AC16" s="2"/>
      <c r="AD16" s="2"/>
      <c r="AE16" s="2"/>
      <c r="AF16" s="2"/>
    </row>
    <row r="17" spans="1:32" x14ac:dyDescent="0.25">
      <c r="A17" s="8" t="s">
        <v>3</v>
      </c>
      <c r="B17" s="18">
        <v>7718493000</v>
      </c>
      <c r="C17" s="18">
        <v>7238173495</v>
      </c>
      <c r="D17" s="18">
        <v>7926992000</v>
      </c>
      <c r="E17" s="18">
        <v>7636432843</v>
      </c>
      <c r="F17" s="18">
        <v>8258414000</v>
      </c>
      <c r="G17" s="18">
        <v>7980106797</v>
      </c>
      <c r="H17" s="18">
        <v>8507764000</v>
      </c>
      <c r="I17" s="18">
        <v>8179282935</v>
      </c>
      <c r="J17" s="18">
        <v>11433963000</v>
      </c>
      <c r="K17" s="18">
        <v>10676580436</v>
      </c>
      <c r="L17" s="18">
        <v>15640000000</v>
      </c>
      <c r="M17" s="18">
        <v>14523679826</v>
      </c>
      <c r="N17" s="18">
        <v>15831935000</v>
      </c>
      <c r="O17" s="18">
        <v>14593231612</v>
      </c>
      <c r="P17" s="18">
        <v>16377989000</v>
      </c>
      <c r="Q17" s="18">
        <v>15789540162</v>
      </c>
      <c r="R17" s="18">
        <v>17365912000</v>
      </c>
      <c r="S17" s="18">
        <v>15020675162</v>
      </c>
      <c r="T17" s="18">
        <v>18433514000</v>
      </c>
      <c r="U17" s="18">
        <v>17470713673</v>
      </c>
      <c r="V17" s="18">
        <v>19512600000</v>
      </c>
      <c r="W17" s="18">
        <v>19235398898</v>
      </c>
      <c r="X17" s="18">
        <v>20290893000</v>
      </c>
      <c r="Y17" s="18">
        <v>19780427170</v>
      </c>
      <c r="Z17" s="18">
        <v>21244083000</v>
      </c>
      <c r="AA17" s="18">
        <v>19790496025</v>
      </c>
    </row>
    <row r="18" spans="1:32" x14ac:dyDescent="0.25">
      <c r="A18" s="8" t="s">
        <v>5</v>
      </c>
      <c r="B18" s="18">
        <v>2015200000</v>
      </c>
      <c r="C18" s="18">
        <v>1983591752</v>
      </c>
      <c r="D18" s="18">
        <v>1500000000</v>
      </c>
      <c r="E18" s="18">
        <v>1494041468</v>
      </c>
      <c r="F18" s="18">
        <v>2009818000</v>
      </c>
      <c r="G18" s="18">
        <v>2000242523</v>
      </c>
      <c r="H18" s="18">
        <v>2010000000</v>
      </c>
      <c r="I18" s="18">
        <v>2000909071</v>
      </c>
      <c r="J18" s="18">
        <v>500000000</v>
      </c>
      <c r="K18" s="18">
        <v>461206624</v>
      </c>
      <c r="L18" s="18">
        <v>1500000000</v>
      </c>
      <c r="M18" s="18">
        <v>1485226874</v>
      </c>
      <c r="N18" s="18">
        <v>1187719000</v>
      </c>
      <c r="O18" s="18">
        <v>1183779821</v>
      </c>
      <c r="P18" s="18">
        <v>1187719000</v>
      </c>
      <c r="Q18" s="18">
        <v>1169940319</v>
      </c>
      <c r="R18" s="18">
        <f>SUM(R19:R20)</f>
        <v>1215000000</v>
      </c>
      <c r="S18" s="18">
        <f t="shared" ref="S18:AA18" si="5">SUM(S19:S20)</f>
        <v>906908166</v>
      </c>
      <c r="T18" s="18">
        <f t="shared" si="5"/>
        <v>3185294000</v>
      </c>
      <c r="U18" s="18">
        <f t="shared" si="5"/>
        <v>3017846852</v>
      </c>
      <c r="V18" s="18">
        <f t="shared" si="5"/>
        <v>1233892000</v>
      </c>
      <c r="W18" s="18">
        <f t="shared" si="5"/>
        <v>1233555680</v>
      </c>
      <c r="X18" s="18">
        <f t="shared" si="5"/>
        <v>1738350000</v>
      </c>
      <c r="Y18" s="18">
        <f t="shared" si="5"/>
        <v>1735875988</v>
      </c>
      <c r="Z18" s="18">
        <f t="shared" si="5"/>
        <v>1742287000</v>
      </c>
      <c r="AA18" s="18">
        <f t="shared" si="5"/>
        <v>1637809228</v>
      </c>
    </row>
    <row r="19" spans="1:32" x14ac:dyDescent="0.25">
      <c r="A19" s="9" t="s">
        <v>6</v>
      </c>
      <c r="B19" s="18">
        <v>2000000000</v>
      </c>
      <c r="C19" s="18">
        <v>1968391752</v>
      </c>
      <c r="D19" s="18">
        <v>1424504895</v>
      </c>
      <c r="E19" s="18">
        <v>1418546363</v>
      </c>
      <c r="F19" s="18">
        <v>2000000000</v>
      </c>
      <c r="G19" s="18">
        <v>1990424524</v>
      </c>
      <c r="H19" s="18">
        <v>1989756960</v>
      </c>
      <c r="I19" s="18">
        <v>1980666031</v>
      </c>
      <c r="J19" s="18">
        <v>500000000</v>
      </c>
      <c r="K19" s="18">
        <v>461206624</v>
      </c>
      <c r="L19" s="18">
        <v>1500000000</v>
      </c>
      <c r="M19" s="18">
        <v>1485226874</v>
      </c>
      <c r="N19" s="18">
        <v>1187719000</v>
      </c>
      <c r="O19" s="18">
        <v>1183779821</v>
      </c>
      <c r="P19" s="18">
        <v>1187719000</v>
      </c>
      <c r="Q19" s="18">
        <v>1169940319</v>
      </c>
      <c r="R19" s="18">
        <v>1215000000</v>
      </c>
      <c r="S19" s="18">
        <v>906908166</v>
      </c>
      <c r="T19" s="18">
        <v>3185294000</v>
      </c>
      <c r="U19" s="18">
        <v>3017846852</v>
      </c>
      <c r="V19" s="18">
        <v>1233892000</v>
      </c>
      <c r="W19" s="18">
        <v>1233555680</v>
      </c>
      <c r="X19" s="18">
        <v>1738350000</v>
      </c>
      <c r="Y19" s="18">
        <v>1735875988</v>
      </c>
      <c r="Z19" s="18">
        <v>1742287000</v>
      </c>
      <c r="AA19" s="18">
        <v>1637809228</v>
      </c>
    </row>
    <row r="20" spans="1:32" x14ac:dyDescent="0.25">
      <c r="A20" s="9" t="s">
        <v>8</v>
      </c>
      <c r="B20" s="18">
        <v>15200000</v>
      </c>
      <c r="C20" s="18">
        <v>15200000</v>
      </c>
      <c r="D20" s="18">
        <v>75495105</v>
      </c>
      <c r="E20" s="18">
        <v>75495105</v>
      </c>
      <c r="F20" s="18">
        <v>9818000</v>
      </c>
      <c r="G20" s="18">
        <v>9817999</v>
      </c>
      <c r="H20" s="18">
        <v>20243040</v>
      </c>
      <c r="I20" s="18">
        <v>20243040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32" hidden="1" x14ac:dyDescent="0.25">
      <c r="A21" s="9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32" s="3" customFormat="1" x14ac:dyDescent="0.25">
      <c r="A22" s="7" t="s">
        <v>10</v>
      </c>
      <c r="B22" s="16">
        <v>76928166000</v>
      </c>
      <c r="C22" s="16">
        <v>73295535809</v>
      </c>
      <c r="D22" s="16">
        <v>78008432000</v>
      </c>
      <c r="E22" s="16">
        <v>75951373897</v>
      </c>
      <c r="F22" s="16">
        <v>77880717000</v>
      </c>
      <c r="G22" s="16">
        <v>73436880579</v>
      </c>
      <c r="H22" s="16">
        <v>74565093000</v>
      </c>
      <c r="I22" s="16">
        <v>72380100994</v>
      </c>
      <c r="J22" s="16">
        <v>80989137194</v>
      </c>
      <c r="K22" s="16">
        <v>77094478491</v>
      </c>
      <c r="L22" s="16">
        <v>98201421000</v>
      </c>
      <c r="M22" s="16">
        <v>92371214618</v>
      </c>
      <c r="N22" s="16">
        <v>103195695000</v>
      </c>
      <c r="O22" s="16">
        <v>101283166920</v>
      </c>
      <c r="P22" s="16">
        <v>107382903000</v>
      </c>
      <c r="Q22" s="16">
        <v>104269283736</v>
      </c>
      <c r="R22" s="16">
        <f>+R23+R24</f>
        <v>116260929000</v>
      </c>
      <c r="S22" s="16">
        <f t="shared" ref="S22:AA22" si="6">+S23+S24</f>
        <v>114148113871</v>
      </c>
      <c r="T22" s="16">
        <f t="shared" si="6"/>
        <v>134396694000</v>
      </c>
      <c r="U22" s="16">
        <f t="shared" si="6"/>
        <v>130725039679</v>
      </c>
      <c r="V22" s="16">
        <f t="shared" si="6"/>
        <v>148452566000</v>
      </c>
      <c r="W22" s="16">
        <f t="shared" si="6"/>
        <v>147622204394</v>
      </c>
      <c r="X22" s="16">
        <f t="shared" si="6"/>
        <v>167416382594</v>
      </c>
      <c r="Y22" s="16">
        <f t="shared" si="6"/>
        <v>165368885148</v>
      </c>
      <c r="Z22" s="16">
        <f t="shared" si="6"/>
        <v>168375111000</v>
      </c>
      <c r="AA22" s="16">
        <f t="shared" si="6"/>
        <v>167578945137</v>
      </c>
      <c r="AB22" s="2"/>
      <c r="AC22" s="2"/>
      <c r="AD22" s="2"/>
      <c r="AE22" s="2"/>
      <c r="AF22" s="2"/>
    </row>
    <row r="23" spans="1:32" x14ac:dyDescent="0.25">
      <c r="A23" s="8" t="s">
        <v>3</v>
      </c>
      <c r="B23" s="18">
        <v>69259049000</v>
      </c>
      <c r="C23" s="18">
        <v>65736562235</v>
      </c>
      <c r="D23" s="18">
        <v>71351285000</v>
      </c>
      <c r="E23" s="18">
        <v>69453001405</v>
      </c>
      <c r="F23" s="18">
        <v>72365875000</v>
      </c>
      <c r="G23" s="18">
        <v>68310442662</v>
      </c>
      <c r="H23" s="18">
        <v>71011093000</v>
      </c>
      <c r="I23" s="18">
        <v>69307589042</v>
      </c>
      <c r="J23" s="18">
        <v>78698219213</v>
      </c>
      <c r="K23" s="18">
        <v>75981191510</v>
      </c>
      <c r="L23" s="18">
        <v>90485421000</v>
      </c>
      <c r="M23" s="18">
        <v>85298637974</v>
      </c>
      <c r="N23" s="18">
        <v>95031785000</v>
      </c>
      <c r="O23" s="18">
        <v>94154667957</v>
      </c>
      <c r="P23" s="18">
        <v>101256903000</v>
      </c>
      <c r="Q23" s="18">
        <v>99086626668</v>
      </c>
      <c r="R23" s="18">
        <v>108149929000</v>
      </c>
      <c r="S23" s="18">
        <v>106062696841</v>
      </c>
      <c r="T23" s="18">
        <v>123702694000</v>
      </c>
      <c r="U23" s="18">
        <v>120966111954</v>
      </c>
      <c r="V23" s="18">
        <v>132594181000</v>
      </c>
      <c r="W23" s="18">
        <v>131886514312</v>
      </c>
      <c r="X23" s="18">
        <v>145020195594</v>
      </c>
      <c r="Y23" s="18">
        <v>143447743184</v>
      </c>
      <c r="Z23" s="18">
        <v>159118761000</v>
      </c>
      <c r="AA23" s="18">
        <v>158367836589</v>
      </c>
    </row>
    <row r="24" spans="1:32" x14ac:dyDescent="0.25">
      <c r="A24" s="8" t="s">
        <v>5</v>
      </c>
      <c r="B24" s="18">
        <v>7669117000</v>
      </c>
      <c r="C24" s="18">
        <v>7558973574</v>
      </c>
      <c r="D24" s="18">
        <v>6657147000</v>
      </c>
      <c r="E24" s="18">
        <v>6498372492</v>
      </c>
      <c r="F24" s="18">
        <v>5514842000</v>
      </c>
      <c r="G24" s="18">
        <v>5126437917</v>
      </c>
      <c r="H24" s="18">
        <v>3554000000</v>
      </c>
      <c r="I24" s="18">
        <v>3072511952</v>
      </c>
      <c r="J24" s="18">
        <v>2290917981</v>
      </c>
      <c r="K24" s="18">
        <v>1113286981</v>
      </c>
      <c r="L24" s="18">
        <v>7716000000</v>
      </c>
      <c r="M24" s="18">
        <v>7072576644</v>
      </c>
      <c r="N24" s="18">
        <v>8163910000</v>
      </c>
      <c r="O24" s="18">
        <v>7128498963</v>
      </c>
      <c r="P24" s="18">
        <v>6126000000</v>
      </c>
      <c r="Q24" s="18">
        <v>5182657068</v>
      </c>
      <c r="R24" s="18">
        <f>SUM(R25:R28)</f>
        <v>8111000000</v>
      </c>
      <c r="S24" s="18">
        <f t="shared" ref="S24:AA24" si="7">SUM(S25:S28)</f>
        <v>8085417030</v>
      </c>
      <c r="T24" s="18">
        <f t="shared" si="7"/>
        <v>10694000000</v>
      </c>
      <c r="U24" s="18">
        <f t="shared" si="7"/>
        <v>9758927725</v>
      </c>
      <c r="V24" s="18">
        <f t="shared" si="7"/>
        <v>15858385000</v>
      </c>
      <c r="W24" s="18">
        <f t="shared" si="7"/>
        <v>15735690082</v>
      </c>
      <c r="X24" s="18">
        <f t="shared" si="7"/>
        <v>22396187000</v>
      </c>
      <c r="Y24" s="18">
        <f t="shared" si="7"/>
        <v>21921141964</v>
      </c>
      <c r="Z24" s="18">
        <f t="shared" si="7"/>
        <v>9256350000</v>
      </c>
      <c r="AA24" s="18">
        <f t="shared" si="7"/>
        <v>9211108548</v>
      </c>
    </row>
    <row r="25" spans="1:32" x14ac:dyDescent="0.25">
      <c r="A25" s="9" t="s">
        <v>6</v>
      </c>
      <c r="B25" s="18">
        <v>5136067805</v>
      </c>
      <c r="C25" s="18">
        <v>5025924379</v>
      </c>
      <c r="D25" s="18">
        <v>5494401984</v>
      </c>
      <c r="E25" s="18">
        <v>5335627477</v>
      </c>
      <c r="F25" s="18">
        <v>4718384735</v>
      </c>
      <c r="G25" s="18">
        <v>4329980652</v>
      </c>
      <c r="H25" s="18">
        <v>2685396703</v>
      </c>
      <c r="I25" s="18">
        <v>2203908655</v>
      </c>
      <c r="J25" s="18">
        <v>1680000000</v>
      </c>
      <c r="K25" s="18">
        <v>502369000</v>
      </c>
      <c r="L25" s="18">
        <v>7716000000</v>
      </c>
      <c r="M25" s="18">
        <v>7072576644</v>
      </c>
      <c r="N25" s="18">
        <v>8163910000</v>
      </c>
      <c r="O25" s="18">
        <v>7128498963</v>
      </c>
      <c r="P25" s="18">
        <v>6126000000</v>
      </c>
      <c r="Q25" s="18">
        <v>5182657068</v>
      </c>
      <c r="R25" s="18">
        <v>8111000000</v>
      </c>
      <c r="S25" s="18">
        <v>8085417030</v>
      </c>
      <c r="T25" s="18">
        <v>10657925197</v>
      </c>
      <c r="U25" s="18">
        <v>9722852922</v>
      </c>
      <c r="V25" s="18">
        <v>15691899840</v>
      </c>
      <c r="W25" s="18">
        <v>15569204922</v>
      </c>
      <c r="X25" s="18">
        <v>22396187000</v>
      </c>
      <c r="Y25" s="18">
        <v>21921141964</v>
      </c>
      <c r="Z25" s="18">
        <v>9256350000</v>
      </c>
      <c r="AA25" s="18">
        <v>9211108548</v>
      </c>
    </row>
    <row r="26" spans="1:32" x14ac:dyDescent="0.25">
      <c r="A26" s="9" t="s">
        <v>11</v>
      </c>
      <c r="B26" s="18"/>
      <c r="C26" s="18"/>
      <c r="D26" s="18"/>
      <c r="E26" s="18"/>
      <c r="F26" s="18"/>
      <c r="G26" s="18"/>
      <c r="H26" s="18"/>
      <c r="I26" s="18"/>
      <c r="J26" s="18">
        <v>0</v>
      </c>
      <c r="K26" s="18">
        <v>0</v>
      </c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32" x14ac:dyDescent="0.25">
      <c r="A27" s="9" t="s">
        <v>7</v>
      </c>
      <c r="B27" s="18">
        <v>78000000</v>
      </c>
      <c r="C27" s="18">
        <v>78000000</v>
      </c>
      <c r="D27" s="18">
        <v>750000</v>
      </c>
      <c r="E27" s="18">
        <v>750000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>
        <v>36074803</v>
      </c>
      <c r="U27" s="18">
        <v>36074803</v>
      </c>
      <c r="V27" s="18">
        <v>166485160</v>
      </c>
      <c r="W27" s="18">
        <v>166485160</v>
      </c>
      <c r="X27" s="18"/>
      <c r="Y27" s="18"/>
      <c r="Z27" s="18"/>
      <c r="AA27" s="18"/>
    </row>
    <row r="28" spans="1:32" x14ac:dyDescent="0.25">
      <c r="A28" s="9" t="s">
        <v>8</v>
      </c>
      <c r="B28" s="18">
        <v>2455049195</v>
      </c>
      <c r="C28" s="18">
        <v>2455049195</v>
      </c>
      <c r="D28" s="18">
        <v>1161995016</v>
      </c>
      <c r="E28" s="18">
        <v>1161995015</v>
      </c>
      <c r="F28" s="18">
        <v>796457265</v>
      </c>
      <c r="G28" s="18">
        <v>796457265</v>
      </c>
      <c r="H28" s="18">
        <v>868603297</v>
      </c>
      <c r="I28" s="18">
        <v>868603297</v>
      </c>
      <c r="J28" s="18">
        <v>610917981</v>
      </c>
      <c r="K28" s="18">
        <v>610917981</v>
      </c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32" x14ac:dyDescent="0.25">
      <c r="A29" s="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32" x14ac:dyDescent="0.25">
      <c r="A30" s="10" t="s">
        <v>12</v>
      </c>
      <c r="B30" s="19">
        <f t="shared" ref="B30:AA30" si="8">+B31+B39+B45+B52</f>
        <v>216632504847</v>
      </c>
      <c r="C30" s="19">
        <f t="shared" si="8"/>
        <v>213781216726.68002</v>
      </c>
      <c r="D30" s="19">
        <f t="shared" si="8"/>
        <v>109303245751</v>
      </c>
      <c r="E30" s="19">
        <f t="shared" si="8"/>
        <v>106149771917.12</v>
      </c>
      <c r="F30" s="19">
        <f t="shared" si="8"/>
        <v>112905105359</v>
      </c>
      <c r="G30" s="19">
        <f t="shared" si="8"/>
        <v>110861964115</v>
      </c>
      <c r="H30" s="19">
        <f t="shared" si="8"/>
        <v>97461757167</v>
      </c>
      <c r="I30" s="19">
        <f t="shared" si="8"/>
        <v>94424525287</v>
      </c>
      <c r="J30" s="19">
        <f t="shared" si="8"/>
        <v>98211115910</v>
      </c>
      <c r="K30" s="19">
        <f t="shared" si="8"/>
        <v>90926080490</v>
      </c>
      <c r="L30" s="19">
        <f t="shared" si="8"/>
        <v>110726885755</v>
      </c>
      <c r="M30" s="19">
        <f t="shared" si="8"/>
        <v>103676544510</v>
      </c>
      <c r="N30" s="19">
        <f t="shared" si="8"/>
        <v>102817535673</v>
      </c>
      <c r="O30" s="19">
        <f t="shared" si="8"/>
        <v>97531128086</v>
      </c>
      <c r="P30" s="19">
        <f t="shared" si="8"/>
        <v>184978876198</v>
      </c>
      <c r="Q30" s="19">
        <f t="shared" si="8"/>
        <v>156510596720</v>
      </c>
      <c r="R30" s="19">
        <f t="shared" si="8"/>
        <v>189089976842</v>
      </c>
      <c r="S30" s="19">
        <f t="shared" si="8"/>
        <v>156707577756</v>
      </c>
      <c r="T30" s="19">
        <f t="shared" si="8"/>
        <v>238965213840</v>
      </c>
      <c r="U30" s="19">
        <f t="shared" si="8"/>
        <v>205447821053</v>
      </c>
      <c r="V30" s="19">
        <f t="shared" si="8"/>
        <v>266212674507</v>
      </c>
      <c r="W30" s="19">
        <f t="shared" si="8"/>
        <v>243476039108</v>
      </c>
      <c r="X30" s="19">
        <f t="shared" si="8"/>
        <v>499098951710</v>
      </c>
      <c r="Y30" s="19">
        <f t="shared" si="8"/>
        <v>478790132771</v>
      </c>
      <c r="Z30" s="19">
        <f t="shared" si="8"/>
        <v>237912885338</v>
      </c>
      <c r="AA30" s="19">
        <f t="shared" si="8"/>
        <v>216097457966</v>
      </c>
    </row>
    <row r="31" spans="1:32" s="3" customFormat="1" x14ac:dyDescent="0.25">
      <c r="A31" s="7" t="s">
        <v>13</v>
      </c>
      <c r="B31" s="16">
        <v>200338905000</v>
      </c>
      <c r="C31" s="16">
        <v>198813784931.48001</v>
      </c>
      <c r="D31" s="16">
        <v>84127991342</v>
      </c>
      <c r="E31" s="16">
        <v>81474545294.119995</v>
      </c>
      <c r="F31" s="16">
        <v>89476937105</v>
      </c>
      <c r="G31" s="16">
        <v>87718014359</v>
      </c>
      <c r="H31" s="16">
        <v>72466717513</v>
      </c>
      <c r="I31" s="16">
        <v>70419961688</v>
      </c>
      <c r="J31" s="16">
        <v>72656467663</v>
      </c>
      <c r="K31" s="16">
        <v>66136980217</v>
      </c>
      <c r="L31" s="16">
        <v>84002123878</v>
      </c>
      <c r="M31" s="16">
        <v>77309133248</v>
      </c>
      <c r="N31" s="16">
        <v>72403645000</v>
      </c>
      <c r="O31" s="16">
        <v>67721513645</v>
      </c>
      <c r="P31" s="16">
        <v>99180586372</v>
      </c>
      <c r="Q31" s="16">
        <v>80896831060</v>
      </c>
      <c r="R31" s="16">
        <f>+R32+R33</f>
        <v>108427768000</v>
      </c>
      <c r="S31" s="16">
        <f t="shared" ref="S31:AA31" si="9">+S32+S33</f>
        <v>81101810736</v>
      </c>
      <c r="T31" s="16">
        <f t="shared" si="9"/>
        <v>143380952000</v>
      </c>
      <c r="U31" s="16">
        <f t="shared" si="9"/>
        <v>122710634571</v>
      </c>
      <c r="V31" s="16">
        <f t="shared" si="9"/>
        <v>142600667000</v>
      </c>
      <c r="W31" s="16">
        <f t="shared" si="9"/>
        <v>130025955567</v>
      </c>
      <c r="X31" s="16">
        <f t="shared" si="9"/>
        <v>368295049000</v>
      </c>
      <c r="Y31" s="16">
        <f t="shared" si="9"/>
        <v>353339546823</v>
      </c>
      <c r="Z31" s="16">
        <f t="shared" si="9"/>
        <v>109415343692</v>
      </c>
      <c r="AA31" s="16">
        <f t="shared" si="9"/>
        <v>101304972426</v>
      </c>
      <c r="AB31" s="2"/>
      <c r="AC31" s="2"/>
      <c r="AD31" s="2"/>
      <c r="AE31" s="2"/>
      <c r="AF31" s="2"/>
    </row>
    <row r="32" spans="1:32" x14ac:dyDescent="0.25">
      <c r="A32" s="8" t="s">
        <v>3</v>
      </c>
      <c r="B32" s="18">
        <v>11637113000</v>
      </c>
      <c r="C32" s="18">
        <v>11411597320</v>
      </c>
      <c r="D32" s="18">
        <v>12893575583</v>
      </c>
      <c r="E32" s="18">
        <v>12299529801.67</v>
      </c>
      <c r="F32" s="18">
        <v>13345677105</v>
      </c>
      <c r="G32" s="18">
        <v>12900403540</v>
      </c>
      <c r="H32" s="18">
        <v>19009992461</v>
      </c>
      <c r="I32" s="18">
        <v>18141958366</v>
      </c>
      <c r="J32" s="18">
        <v>21599327000</v>
      </c>
      <c r="K32" s="18">
        <v>19495342582</v>
      </c>
      <c r="L32" s="18">
        <v>21355833000</v>
      </c>
      <c r="M32" s="18">
        <v>20248189693</v>
      </c>
      <c r="N32" s="18">
        <v>21688627000</v>
      </c>
      <c r="O32" s="18">
        <v>20488990128</v>
      </c>
      <c r="P32" s="18">
        <v>23006817000</v>
      </c>
      <c r="Q32" s="18">
        <v>20771766931</v>
      </c>
      <c r="R32" s="18">
        <v>23886425000</v>
      </c>
      <c r="S32" s="18">
        <v>21807332126</v>
      </c>
      <c r="T32" s="18">
        <v>25682036000</v>
      </c>
      <c r="U32" s="18">
        <v>22586166518</v>
      </c>
      <c r="V32" s="18">
        <v>25898004000</v>
      </c>
      <c r="W32" s="18">
        <v>23987047869</v>
      </c>
      <c r="X32" s="18">
        <v>27538562000</v>
      </c>
      <c r="Y32" s="18">
        <v>26157274833</v>
      </c>
      <c r="Z32" s="18">
        <v>29254299000</v>
      </c>
      <c r="AA32" s="18">
        <v>26417004242</v>
      </c>
    </row>
    <row r="33" spans="1:32" x14ac:dyDescent="0.25">
      <c r="A33" s="8" t="s">
        <v>5</v>
      </c>
      <c r="B33" s="18">
        <v>188701792000</v>
      </c>
      <c r="C33" s="18">
        <v>187402187611.48001</v>
      </c>
      <c r="D33" s="18">
        <v>71234415759</v>
      </c>
      <c r="E33" s="18">
        <v>69175015492.449997</v>
      </c>
      <c r="F33" s="18">
        <v>76131260000</v>
      </c>
      <c r="G33" s="18">
        <v>74817610819</v>
      </c>
      <c r="H33" s="18">
        <v>53456725052</v>
      </c>
      <c r="I33" s="18">
        <v>52278003322</v>
      </c>
      <c r="J33" s="18">
        <v>51057140663</v>
      </c>
      <c r="K33" s="18">
        <v>46641637635</v>
      </c>
      <c r="L33" s="18">
        <v>62646290878</v>
      </c>
      <c r="M33" s="18">
        <v>57060943555</v>
      </c>
      <c r="N33" s="18">
        <v>50715018000</v>
      </c>
      <c r="O33" s="18">
        <v>47232523517</v>
      </c>
      <c r="P33" s="18">
        <v>76173769372</v>
      </c>
      <c r="Q33" s="18">
        <v>60125064129</v>
      </c>
      <c r="R33" s="18">
        <f>SUM(R34:R37)</f>
        <v>84541343000</v>
      </c>
      <c r="S33" s="18">
        <f t="shared" ref="S33:AA33" si="10">SUM(S34:S37)</f>
        <v>59294478610</v>
      </c>
      <c r="T33" s="18">
        <f t="shared" si="10"/>
        <v>117698916000</v>
      </c>
      <c r="U33" s="18">
        <f t="shared" si="10"/>
        <v>100124468053</v>
      </c>
      <c r="V33" s="18">
        <f t="shared" si="10"/>
        <v>116702663000</v>
      </c>
      <c r="W33" s="18">
        <f t="shared" si="10"/>
        <v>106038907698</v>
      </c>
      <c r="X33" s="18">
        <f t="shared" si="10"/>
        <v>340756487000</v>
      </c>
      <c r="Y33" s="18">
        <f t="shared" si="10"/>
        <v>327182271990</v>
      </c>
      <c r="Z33" s="18">
        <f t="shared" si="10"/>
        <v>80161044692</v>
      </c>
      <c r="AA33" s="18">
        <f t="shared" si="10"/>
        <v>74887968184</v>
      </c>
    </row>
    <row r="34" spans="1:32" x14ac:dyDescent="0.25">
      <c r="A34" s="9" t="s">
        <v>6</v>
      </c>
      <c r="B34" s="18">
        <v>42655454000</v>
      </c>
      <c r="C34" s="18">
        <v>41847444609.900002</v>
      </c>
      <c r="D34" s="18">
        <v>58399897686</v>
      </c>
      <c r="E34" s="18">
        <v>56480268293</v>
      </c>
      <c r="F34" s="18">
        <v>57275090372</v>
      </c>
      <c r="G34" s="18">
        <v>56816074137</v>
      </c>
      <c r="H34" s="18">
        <v>43419143807</v>
      </c>
      <c r="I34" s="18">
        <v>42740283889</v>
      </c>
      <c r="J34" s="18">
        <v>42956038674</v>
      </c>
      <c r="K34" s="18">
        <v>39821710742</v>
      </c>
      <c r="L34" s="18">
        <v>61723016878</v>
      </c>
      <c r="M34" s="18">
        <v>56541831731</v>
      </c>
      <c r="N34" s="18">
        <v>50221667385</v>
      </c>
      <c r="O34" s="18">
        <v>46887587810</v>
      </c>
      <c r="P34" s="18">
        <v>74089843695</v>
      </c>
      <c r="Q34" s="18">
        <v>58406587762</v>
      </c>
      <c r="R34" s="18">
        <v>81581305848</v>
      </c>
      <c r="S34" s="18">
        <v>58288929631</v>
      </c>
      <c r="T34" s="18">
        <v>115073596775</v>
      </c>
      <c r="U34" s="18">
        <v>99280160198</v>
      </c>
      <c r="V34" s="18">
        <v>114151338389</v>
      </c>
      <c r="W34" s="18">
        <v>104425021352</v>
      </c>
      <c r="X34" s="18">
        <v>340756487000</v>
      </c>
      <c r="Y34" s="18">
        <v>327182271990</v>
      </c>
      <c r="Z34" s="18">
        <v>80161044692</v>
      </c>
      <c r="AA34" s="18">
        <v>74887968184</v>
      </c>
    </row>
    <row r="35" spans="1:32" x14ac:dyDescent="0.25">
      <c r="A35" s="9" t="s">
        <v>7</v>
      </c>
      <c r="B35" s="18">
        <v>1129831000</v>
      </c>
      <c r="C35" s="18">
        <v>822768775.54999995</v>
      </c>
      <c r="D35" s="18">
        <v>1205489314</v>
      </c>
      <c r="E35" s="18">
        <v>1203751349</v>
      </c>
      <c r="F35" s="18">
        <v>2340639000</v>
      </c>
      <c r="G35" s="18">
        <v>2145229346</v>
      </c>
      <c r="H35" s="18">
        <v>968000000</v>
      </c>
      <c r="I35" s="18">
        <v>657606279</v>
      </c>
      <c r="J35" s="18">
        <v>1025254000</v>
      </c>
      <c r="K35" s="18">
        <v>253740950</v>
      </c>
      <c r="L35" s="18">
        <v>923274000</v>
      </c>
      <c r="M35" s="18">
        <v>519111824</v>
      </c>
      <c r="N35" s="18">
        <v>493350615</v>
      </c>
      <c r="O35" s="18">
        <v>344935707</v>
      </c>
      <c r="P35" s="18">
        <v>2083925677</v>
      </c>
      <c r="Q35" s="18">
        <v>1718476367</v>
      </c>
      <c r="R35" s="18">
        <v>2960037152</v>
      </c>
      <c r="S35" s="18">
        <v>1005548979</v>
      </c>
      <c r="T35" s="18">
        <v>2625319225</v>
      </c>
      <c r="U35" s="18">
        <v>844307855</v>
      </c>
      <c r="V35" s="18">
        <v>2551324611</v>
      </c>
      <c r="W35" s="18">
        <v>1613886346</v>
      </c>
      <c r="X35" s="18"/>
      <c r="Y35" s="18"/>
      <c r="Z35" s="18"/>
      <c r="AA35" s="18"/>
    </row>
    <row r="36" spans="1:32" x14ac:dyDescent="0.25">
      <c r="A36" s="9" t="s">
        <v>8</v>
      </c>
      <c r="B36" s="18">
        <v>17185841000</v>
      </c>
      <c r="C36" s="18">
        <v>17001308226.560001</v>
      </c>
      <c r="D36" s="18">
        <v>11629028759</v>
      </c>
      <c r="E36" s="18">
        <v>11490995850.450001</v>
      </c>
      <c r="F36" s="18">
        <v>16515530628</v>
      </c>
      <c r="G36" s="18">
        <v>15856307336</v>
      </c>
      <c r="H36" s="18">
        <v>9069581245</v>
      </c>
      <c r="I36" s="18">
        <v>8880113154</v>
      </c>
      <c r="J36" s="18">
        <v>7075847989</v>
      </c>
      <c r="K36" s="18">
        <v>6566185943</v>
      </c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32" x14ac:dyDescent="0.25">
      <c r="A37" s="9" t="s">
        <v>14</v>
      </c>
      <c r="B37" s="18">
        <v>127730666000</v>
      </c>
      <c r="C37" s="18">
        <v>127730665999.47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32" hidden="1" x14ac:dyDescent="0.25">
      <c r="A38" s="9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1:32" s="3" customFormat="1" ht="30" x14ac:dyDescent="0.25">
      <c r="A39" s="11" t="s">
        <v>15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>
        <v>28975702000</v>
      </c>
      <c r="Q39" s="16">
        <v>24071683190</v>
      </c>
      <c r="R39" s="16">
        <f>SUM(R40:R41)</f>
        <v>33991683842</v>
      </c>
      <c r="S39" s="16">
        <f t="shared" ref="S39:AA39" si="11">SUM(S40:S41)</f>
        <v>29833565892</v>
      </c>
      <c r="T39" s="16">
        <f t="shared" si="11"/>
        <v>39951987025</v>
      </c>
      <c r="U39" s="16">
        <f t="shared" si="11"/>
        <v>36335609317</v>
      </c>
      <c r="V39" s="16">
        <f t="shared" si="11"/>
        <v>41906731000</v>
      </c>
      <c r="W39" s="16">
        <f t="shared" si="11"/>
        <v>39536528761</v>
      </c>
      <c r="X39" s="16">
        <f t="shared" si="11"/>
        <v>40974332000</v>
      </c>
      <c r="Y39" s="16">
        <f t="shared" si="11"/>
        <v>39605665840</v>
      </c>
      <c r="Z39" s="16">
        <f t="shared" si="11"/>
        <v>41479768000</v>
      </c>
      <c r="AA39" s="16">
        <f t="shared" si="11"/>
        <v>38284219907</v>
      </c>
      <c r="AB39" s="2"/>
      <c r="AC39" s="2"/>
      <c r="AD39" s="2"/>
      <c r="AE39" s="2"/>
      <c r="AF39" s="2"/>
    </row>
    <row r="40" spans="1:32" x14ac:dyDescent="0.25">
      <c r="A40" s="8" t="s">
        <v>3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>
        <v>10413986000</v>
      </c>
      <c r="Q40" s="18">
        <v>8732227145</v>
      </c>
      <c r="R40" s="18">
        <v>15167996000</v>
      </c>
      <c r="S40" s="18">
        <v>14528471914</v>
      </c>
      <c r="T40" s="18">
        <v>16921033000</v>
      </c>
      <c r="U40" s="18">
        <v>15570824880</v>
      </c>
      <c r="V40" s="18">
        <v>17066787000</v>
      </c>
      <c r="W40" s="18">
        <v>16666050784</v>
      </c>
      <c r="X40" s="18">
        <v>18024409000</v>
      </c>
      <c r="Y40" s="18">
        <v>17983885653</v>
      </c>
      <c r="Z40" s="18">
        <v>19107455000</v>
      </c>
      <c r="AA40" s="18">
        <v>17215338632</v>
      </c>
    </row>
    <row r="41" spans="1:32" x14ac:dyDescent="0.25">
      <c r="A41" s="8" t="s">
        <v>5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>
        <v>18561716000</v>
      </c>
      <c r="Q41" s="18">
        <v>15339456045</v>
      </c>
      <c r="R41" s="18">
        <f>SUM(R42:R43)</f>
        <v>18823687842</v>
      </c>
      <c r="S41" s="18">
        <f t="shared" ref="S41:AA41" si="12">SUM(S42:S43)</f>
        <v>15305093978</v>
      </c>
      <c r="T41" s="18">
        <f t="shared" si="12"/>
        <v>23030954025</v>
      </c>
      <c r="U41" s="18">
        <f t="shared" si="12"/>
        <v>20764784437</v>
      </c>
      <c r="V41" s="18">
        <f t="shared" si="12"/>
        <v>24839944000</v>
      </c>
      <c r="W41" s="18">
        <f t="shared" si="12"/>
        <v>22870477977</v>
      </c>
      <c r="X41" s="18">
        <f t="shared" si="12"/>
        <v>22949923000</v>
      </c>
      <c r="Y41" s="18">
        <f t="shared" si="12"/>
        <v>21621780187</v>
      </c>
      <c r="Z41" s="18">
        <f t="shared" si="12"/>
        <v>22372313000</v>
      </c>
      <c r="AA41" s="18">
        <f t="shared" si="12"/>
        <v>21068881275</v>
      </c>
    </row>
    <row r="42" spans="1:32" x14ac:dyDescent="0.25">
      <c r="A42" s="9" t="s">
        <v>6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>
        <v>17615553715</v>
      </c>
      <c r="Q42" s="18">
        <v>15258908079</v>
      </c>
      <c r="R42" s="18">
        <v>16956711843</v>
      </c>
      <c r="S42" s="18">
        <v>13748843739</v>
      </c>
      <c r="T42" s="18">
        <v>22451161461</v>
      </c>
      <c r="U42" s="18">
        <v>20342178128</v>
      </c>
      <c r="V42" s="18">
        <v>24438852398</v>
      </c>
      <c r="W42" s="18">
        <v>22559690893</v>
      </c>
      <c r="X42" s="18">
        <v>22949923000</v>
      </c>
      <c r="Y42" s="18">
        <v>21621780187</v>
      </c>
      <c r="Z42" s="18">
        <v>22372313000</v>
      </c>
      <c r="AA42" s="18">
        <v>21068881275</v>
      </c>
    </row>
    <row r="43" spans="1:32" x14ac:dyDescent="0.25">
      <c r="A43" s="9" t="s">
        <v>7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>
        <v>946162285</v>
      </c>
      <c r="Q43" s="18">
        <v>80547966</v>
      </c>
      <c r="R43" s="18">
        <v>1866975999</v>
      </c>
      <c r="S43" s="18">
        <v>1556250239</v>
      </c>
      <c r="T43" s="18">
        <v>579792564</v>
      </c>
      <c r="U43" s="18">
        <v>422606309</v>
      </c>
      <c r="V43" s="18">
        <v>401091602</v>
      </c>
      <c r="W43" s="18">
        <v>310787084</v>
      </c>
      <c r="X43" s="18"/>
      <c r="Y43" s="18"/>
      <c r="Z43" s="18"/>
      <c r="AA43" s="18"/>
    </row>
    <row r="44" spans="1:32" hidden="1" x14ac:dyDescent="0.25">
      <c r="A44" s="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1:32" s="3" customFormat="1" x14ac:dyDescent="0.25">
      <c r="A45" s="7" t="s">
        <v>16</v>
      </c>
      <c r="B45" s="16">
        <v>16293599847</v>
      </c>
      <c r="C45" s="16">
        <v>14967431795.200001</v>
      </c>
      <c r="D45" s="16">
        <v>25175254409</v>
      </c>
      <c r="E45" s="16">
        <v>24675226623</v>
      </c>
      <c r="F45" s="16">
        <v>23428168254</v>
      </c>
      <c r="G45" s="16">
        <v>23143949756</v>
      </c>
      <c r="H45" s="16">
        <v>24995039654</v>
      </c>
      <c r="I45" s="16">
        <v>24004563599</v>
      </c>
      <c r="J45" s="16">
        <v>25554648247</v>
      </c>
      <c r="K45" s="16">
        <v>24789100273</v>
      </c>
      <c r="L45" s="16">
        <v>26724761877</v>
      </c>
      <c r="M45" s="16">
        <v>26367411262</v>
      </c>
      <c r="N45" s="16">
        <v>30413890673</v>
      </c>
      <c r="O45" s="16">
        <v>29809614441</v>
      </c>
      <c r="P45" s="16">
        <v>56822587826</v>
      </c>
      <c r="Q45" s="16">
        <v>51542082470</v>
      </c>
      <c r="R45" s="16">
        <f>SUM(R46:R47)</f>
        <v>46670525000</v>
      </c>
      <c r="S45" s="16">
        <f t="shared" ref="S45:AA45" si="13">SUM(S46:S47)</f>
        <v>45772201128</v>
      </c>
      <c r="T45" s="16">
        <f t="shared" si="13"/>
        <v>35632274815</v>
      </c>
      <c r="U45" s="16">
        <f t="shared" si="13"/>
        <v>33322458539</v>
      </c>
      <c r="V45" s="16">
        <f t="shared" si="13"/>
        <v>53725082507</v>
      </c>
      <c r="W45" s="16">
        <f t="shared" si="13"/>
        <v>47874962406</v>
      </c>
      <c r="X45" s="16">
        <f t="shared" si="13"/>
        <v>65241397710</v>
      </c>
      <c r="Y45" s="16">
        <f t="shared" si="13"/>
        <v>61867399643</v>
      </c>
      <c r="Z45" s="16">
        <f t="shared" si="13"/>
        <v>56498438446</v>
      </c>
      <c r="AA45" s="16">
        <f t="shared" si="13"/>
        <v>51813756101</v>
      </c>
      <c r="AB45" s="2"/>
      <c r="AC45" s="2"/>
      <c r="AD45" s="2"/>
      <c r="AE45" s="2"/>
      <c r="AF45" s="2"/>
    </row>
    <row r="46" spans="1:32" x14ac:dyDescent="0.25">
      <c r="A46" s="8" t="s">
        <v>3</v>
      </c>
      <c r="B46" s="18">
        <v>4116695332</v>
      </c>
      <c r="C46" s="18">
        <v>4027696590.02</v>
      </c>
      <c r="D46" s="18">
        <v>4808915000</v>
      </c>
      <c r="E46" s="18">
        <v>4538644359</v>
      </c>
      <c r="F46" s="18">
        <v>4722491254</v>
      </c>
      <c r="G46" s="18">
        <v>4592529666</v>
      </c>
      <c r="H46" s="18">
        <v>5789680000</v>
      </c>
      <c r="I46" s="18">
        <v>5448538480</v>
      </c>
      <c r="J46" s="18">
        <v>5322842000</v>
      </c>
      <c r="K46" s="18">
        <v>4760414863</v>
      </c>
      <c r="L46" s="18">
        <v>5339909000</v>
      </c>
      <c r="M46" s="18">
        <v>4993660795</v>
      </c>
      <c r="N46" s="18">
        <v>5784316000</v>
      </c>
      <c r="O46" s="18">
        <v>5285013060</v>
      </c>
      <c r="P46" s="18">
        <v>6046958000</v>
      </c>
      <c r="Q46" s="18">
        <v>5589852408</v>
      </c>
      <c r="R46" s="18">
        <v>6483132000</v>
      </c>
      <c r="S46" s="18">
        <v>6404833692</v>
      </c>
      <c r="T46" s="18">
        <v>7085527000</v>
      </c>
      <c r="U46" s="18">
        <v>6988226239</v>
      </c>
      <c r="V46" s="18">
        <v>7415370000</v>
      </c>
      <c r="W46" s="18">
        <v>7045485143</v>
      </c>
      <c r="X46" s="18">
        <v>7693269000</v>
      </c>
      <c r="Y46" s="18">
        <v>7176188941</v>
      </c>
      <c r="Z46" s="18">
        <f>+'[1]CONSOLIDADO ENTIDAD'!$F$139</f>
        <v>7923326701</v>
      </c>
      <c r="AA46" s="18">
        <f>+'[1]CONSOLIDADO ENTIDAD'!$J$139</f>
        <v>7825059451</v>
      </c>
    </row>
    <row r="47" spans="1:32" x14ac:dyDescent="0.25">
      <c r="A47" s="8" t="s">
        <v>5</v>
      </c>
      <c r="B47" s="18">
        <v>12176904515</v>
      </c>
      <c r="C47" s="18">
        <v>10939735205.18</v>
      </c>
      <c r="D47" s="18">
        <v>20366339409</v>
      </c>
      <c r="E47" s="18">
        <v>20136582264</v>
      </c>
      <c r="F47" s="18">
        <v>18705677000</v>
      </c>
      <c r="G47" s="18">
        <v>18551420090</v>
      </c>
      <c r="H47" s="18">
        <v>19205359654</v>
      </c>
      <c r="I47" s="18">
        <v>18556025119</v>
      </c>
      <c r="J47" s="18">
        <v>20231806247</v>
      </c>
      <c r="K47" s="18">
        <v>20028685410</v>
      </c>
      <c r="L47" s="18">
        <v>21384852877</v>
      </c>
      <c r="M47" s="18">
        <v>21373750467</v>
      </c>
      <c r="N47" s="18">
        <v>24629574673</v>
      </c>
      <c r="O47" s="18">
        <v>24524601381</v>
      </c>
      <c r="P47" s="18">
        <v>50775629826</v>
      </c>
      <c r="Q47" s="18">
        <v>45952230062</v>
      </c>
      <c r="R47" s="18">
        <f>SUM(R48:R50)</f>
        <v>40187393000</v>
      </c>
      <c r="S47" s="18">
        <f t="shared" ref="S47:AA47" si="14">SUM(S48:S50)</f>
        <v>39367367436</v>
      </c>
      <c r="T47" s="18">
        <f t="shared" si="14"/>
        <v>28546747815</v>
      </c>
      <c r="U47" s="18">
        <f t="shared" si="14"/>
        <v>26334232300</v>
      </c>
      <c r="V47" s="18">
        <f t="shared" si="14"/>
        <v>46309712507</v>
      </c>
      <c r="W47" s="18">
        <f t="shared" si="14"/>
        <v>40829477263</v>
      </c>
      <c r="X47" s="18">
        <f t="shared" si="14"/>
        <v>57548128710</v>
      </c>
      <c r="Y47" s="18">
        <f t="shared" si="14"/>
        <v>54691210702</v>
      </c>
      <c r="Z47" s="18">
        <f t="shared" si="14"/>
        <v>48575111745</v>
      </c>
      <c r="AA47" s="18">
        <f t="shared" si="14"/>
        <v>43988696650</v>
      </c>
    </row>
    <row r="48" spans="1:32" x14ac:dyDescent="0.25">
      <c r="A48" s="9" t="s">
        <v>6</v>
      </c>
      <c r="B48" s="18">
        <v>9091819950</v>
      </c>
      <c r="C48" s="18">
        <v>7919344817</v>
      </c>
      <c r="D48" s="18">
        <v>18455729735</v>
      </c>
      <c r="E48" s="18">
        <v>18284218268</v>
      </c>
      <c r="F48" s="18">
        <v>13847715898</v>
      </c>
      <c r="G48" s="18">
        <v>13821447237</v>
      </c>
      <c r="H48" s="18">
        <v>16070682475</v>
      </c>
      <c r="I48" s="18">
        <v>15512047900</v>
      </c>
      <c r="J48" s="18">
        <v>17350000000</v>
      </c>
      <c r="K48" s="18">
        <v>17264723045</v>
      </c>
      <c r="L48" s="18">
        <v>21384852877</v>
      </c>
      <c r="M48" s="18">
        <v>21373750467</v>
      </c>
      <c r="N48" s="18">
        <v>24460276037</v>
      </c>
      <c r="O48" s="18">
        <v>24439016923</v>
      </c>
      <c r="P48" s="18">
        <v>50610899301</v>
      </c>
      <c r="Q48" s="18">
        <v>45787499537</v>
      </c>
      <c r="R48" s="18">
        <v>40152393000</v>
      </c>
      <c r="S48" s="18">
        <v>39367367436</v>
      </c>
      <c r="T48" s="18">
        <v>27956085780</v>
      </c>
      <c r="U48" s="18">
        <v>25866747872</v>
      </c>
      <c r="V48" s="18">
        <v>44790086394</v>
      </c>
      <c r="W48" s="18">
        <v>39816402966</v>
      </c>
      <c r="X48" s="18">
        <v>57548128710</v>
      </c>
      <c r="Y48" s="18">
        <v>54691210702</v>
      </c>
      <c r="Z48" s="18">
        <f>+'[1]CONSOLIDADO ENTIDAD'!$F$144</f>
        <v>48575111745</v>
      </c>
      <c r="AA48" s="18">
        <f>+'[1]CONSOLIDADO ENTIDAD'!$J$144</f>
        <v>43988696650</v>
      </c>
    </row>
    <row r="49" spans="1:32" x14ac:dyDescent="0.25">
      <c r="A49" s="9" t="s">
        <v>7</v>
      </c>
      <c r="B49" s="18"/>
      <c r="C49" s="18"/>
      <c r="D49" s="18">
        <v>3165183</v>
      </c>
      <c r="E49" s="18">
        <v>3165183</v>
      </c>
      <c r="F49" s="18">
        <v>4075000</v>
      </c>
      <c r="G49" s="18">
        <v>4075000</v>
      </c>
      <c r="H49" s="18">
        <v>143000000</v>
      </c>
      <c r="I49" s="18">
        <v>98864078</v>
      </c>
      <c r="J49" s="18">
        <v>83022000</v>
      </c>
      <c r="K49" s="18">
        <v>41416419</v>
      </c>
      <c r="L49" s="18"/>
      <c r="M49" s="18"/>
      <c r="N49" s="18">
        <v>169298636</v>
      </c>
      <c r="O49" s="18">
        <v>85584458</v>
      </c>
      <c r="P49" s="18">
        <v>164730525</v>
      </c>
      <c r="Q49" s="18">
        <v>164730525</v>
      </c>
      <c r="R49" s="18">
        <v>35000000</v>
      </c>
      <c r="S49" s="18">
        <v>0</v>
      </c>
      <c r="T49" s="18">
        <v>590662035</v>
      </c>
      <c r="U49" s="18">
        <v>467484428</v>
      </c>
      <c r="V49" s="18">
        <v>1519626113</v>
      </c>
      <c r="W49" s="18">
        <v>1013074297</v>
      </c>
      <c r="X49" s="18"/>
      <c r="Y49" s="18"/>
      <c r="Z49" s="18"/>
      <c r="AA49" s="18"/>
    </row>
    <row r="50" spans="1:32" x14ac:dyDescent="0.25">
      <c r="A50" s="9" t="s">
        <v>8</v>
      </c>
      <c r="B50" s="18">
        <v>3085084565.0000005</v>
      </c>
      <c r="C50" s="18">
        <v>3020390388.1799998</v>
      </c>
      <c r="D50" s="18">
        <v>1907444491</v>
      </c>
      <c r="E50" s="18">
        <v>1849198813</v>
      </c>
      <c r="F50" s="18">
        <v>4853886102</v>
      </c>
      <c r="G50" s="18">
        <v>4725897853</v>
      </c>
      <c r="H50" s="18">
        <v>2991677179</v>
      </c>
      <c r="I50" s="18">
        <v>2945113141</v>
      </c>
      <c r="J50" s="18">
        <v>2798784247</v>
      </c>
      <c r="K50" s="18">
        <v>2722545946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32" hidden="1" x14ac:dyDescent="0.25">
      <c r="A51" s="9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32" s="3" customFormat="1" ht="30" x14ac:dyDescent="0.25">
      <c r="A52" s="11" t="s">
        <v>17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>
        <f t="shared" ref="T52:AA52" si="15">SUM(T53:T54)</f>
        <v>20000000000</v>
      </c>
      <c r="U52" s="16">
        <f t="shared" si="15"/>
        <v>13079118626</v>
      </c>
      <c r="V52" s="16">
        <f t="shared" si="15"/>
        <v>27980194000</v>
      </c>
      <c r="W52" s="16">
        <f t="shared" si="15"/>
        <v>26038592374</v>
      </c>
      <c r="X52" s="16">
        <f t="shared" si="15"/>
        <v>24588173000</v>
      </c>
      <c r="Y52" s="16">
        <f t="shared" si="15"/>
        <v>23977520465</v>
      </c>
      <c r="Z52" s="16">
        <f t="shared" si="15"/>
        <v>30519335200</v>
      </c>
      <c r="AA52" s="16">
        <f t="shared" si="15"/>
        <v>24694509532</v>
      </c>
      <c r="AB52" s="2"/>
      <c r="AC52" s="2"/>
      <c r="AD52" s="2"/>
      <c r="AE52" s="2"/>
      <c r="AF52" s="2"/>
    </row>
    <row r="53" spans="1:32" x14ac:dyDescent="0.25">
      <c r="A53" s="8" t="s">
        <v>3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>
        <v>4907679467</v>
      </c>
      <c r="U53" s="18">
        <v>2636672701</v>
      </c>
      <c r="V53" s="18">
        <v>5220465000</v>
      </c>
      <c r="W53" s="18">
        <v>4573624401</v>
      </c>
      <c r="X53" s="18">
        <v>5695095000</v>
      </c>
      <c r="Y53" s="18">
        <v>5122930282</v>
      </c>
      <c r="Z53" s="18">
        <v>5884704200</v>
      </c>
      <c r="AA53" s="18">
        <v>5228024991</v>
      </c>
    </row>
    <row r="54" spans="1:32" x14ac:dyDescent="0.25">
      <c r="A54" s="8" t="s">
        <v>5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>
        <f>+T55</f>
        <v>15092320533</v>
      </c>
      <c r="U54" s="18">
        <f t="shared" ref="U54:AA54" si="16">+U55</f>
        <v>10442445925</v>
      </c>
      <c r="V54" s="18">
        <f t="shared" si="16"/>
        <v>22759729000</v>
      </c>
      <c r="W54" s="18">
        <f t="shared" si="16"/>
        <v>21464967973</v>
      </c>
      <c r="X54" s="18">
        <f t="shared" si="16"/>
        <v>18893078000</v>
      </c>
      <c r="Y54" s="18">
        <f t="shared" si="16"/>
        <v>18854590183</v>
      </c>
      <c r="Z54" s="18">
        <f t="shared" si="16"/>
        <v>24634631000</v>
      </c>
      <c r="AA54" s="18">
        <f t="shared" si="16"/>
        <v>19466484541</v>
      </c>
    </row>
    <row r="55" spans="1:32" x14ac:dyDescent="0.25">
      <c r="A55" s="9" t="s">
        <v>6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>
        <v>15092320533</v>
      </c>
      <c r="U55" s="18">
        <v>10442445925</v>
      </c>
      <c r="V55" s="18">
        <v>22759729000</v>
      </c>
      <c r="W55" s="18">
        <v>21464967973</v>
      </c>
      <c r="X55" s="18">
        <v>18893078000</v>
      </c>
      <c r="Y55" s="18">
        <v>18854590183</v>
      </c>
      <c r="Z55" s="18">
        <v>24634631000</v>
      </c>
      <c r="AA55" s="18">
        <v>19466484541</v>
      </c>
    </row>
    <row r="56" spans="1:32" x14ac:dyDescent="0.25">
      <c r="A56" s="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</row>
    <row r="57" spans="1:32" x14ac:dyDescent="0.25">
      <c r="A57" s="10" t="s">
        <v>18</v>
      </c>
      <c r="B57" s="19">
        <f>+B58+B65+B72+B79+B86+B92</f>
        <v>231302923115</v>
      </c>
      <c r="C57" s="19">
        <v>209891110354.86002</v>
      </c>
      <c r="D57" s="19">
        <v>281792775269</v>
      </c>
      <c r="E57" s="19">
        <v>277010844682</v>
      </c>
      <c r="F57" s="19">
        <v>267601484760</v>
      </c>
      <c r="G57" s="19">
        <v>261383138245</v>
      </c>
      <c r="H57" s="19">
        <v>271666089552</v>
      </c>
      <c r="I57" s="19">
        <v>258310169159</v>
      </c>
      <c r="J57" s="19">
        <v>290622498813</v>
      </c>
      <c r="K57" s="19">
        <v>264584494407</v>
      </c>
      <c r="L57" s="19">
        <v>363685220232</v>
      </c>
      <c r="M57" s="19">
        <v>331931025375</v>
      </c>
      <c r="N57" s="19">
        <v>428656739371</v>
      </c>
      <c r="O57" s="19">
        <v>357086382472</v>
      </c>
      <c r="P57" s="19">
        <v>548654981619</v>
      </c>
      <c r="Q57" s="19">
        <v>503106939117.88</v>
      </c>
      <c r="R57" s="19">
        <f>+R58+R65+R72+R79+R86+R92</f>
        <v>593661345623</v>
      </c>
      <c r="S57" s="19">
        <f t="shared" ref="S57:AA57" si="17">+S58+S65+S72+S79+S86+S92</f>
        <v>496048119698</v>
      </c>
      <c r="T57" s="19">
        <f t="shared" si="17"/>
        <v>737499003562</v>
      </c>
      <c r="U57" s="19">
        <f t="shared" si="17"/>
        <v>716071257957</v>
      </c>
      <c r="V57" s="19">
        <f t="shared" si="17"/>
        <v>1053980543945</v>
      </c>
      <c r="W57" s="19">
        <f t="shared" si="17"/>
        <v>1018476412508</v>
      </c>
      <c r="X57" s="19">
        <f t="shared" si="17"/>
        <v>1410125090260</v>
      </c>
      <c r="Y57" s="19">
        <f t="shared" si="17"/>
        <v>1345893178317</v>
      </c>
      <c r="Z57" s="19">
        <f t="shared" si="17"/>
        <v>581939488104</v>
      </c>
      <c r="AA57" s="19">
        <f t="shared" si="17"/>
        <v>532132358867</v>
      </c>
    </row>
    <row r="58" spans="1:32" s="3" customFormat="1" ht="30" customHeight="1" x14ac:dyDescent="0.25">
      <c r="A58" s="11" t="s">
        <v>19</v>
      </c>
      <c r="B58" s="16">
        <v>24506029660</v>
      </c>
      <c r="C58" s="16">
        <v>24134652560.470001</v>
      </c>
      <c r="D58" s="16">
        <v>38935017809</v>
      </c>
      <c r="E58" s="16">
        <v>38141501060</v>
      </c>
      <c r="F58" s="16">
        <v>29524335570</v>
      </c>
      <c r="G58" s="16">
        <v>29443414622</v>
      </c>
      <c r="H58" s="16">
        <v>36161309066</v>
      </c>
      <c r="I58" s="16">
        <v>35613212192</v>
      </c>
      <c r="J58" s="16">
        <v>34644289276</v>
      </c>
      <c r="K58" s="16">
        <v>33785564850</v>
      </c>
      <c r="L58" s="16">
        <v>62176396999</v>
      </c>
      <c r="M58" s="16">
        <v>60303440913</v>
      </c>
      <c r="N58" s="16">
        <v>65051453000</v>
      </c>
      <c r="O58" s="16">
        <v>56192918005</v>
      </c>
      <c r="P58" s="16">
        <v>66132668214</v>
      </c>
      <c r="Q58" s="16">
        <v>62718799562</v>
      </c>
      <c r="R58" s="16">
        <f>SUM(R59:R60)</f>
        <v>65824278000</v>
      </c>
      <c r="S58" s="16">
        <f t="shared" ref="S58:AA58" si="18">SUM(S59:S60)</f>
        <v>62778720164</v>
      </c>
      <c r="T58" s="16">
        <f t="shared" si="18"/>
        <v>79587705797</v>
      </c>
      <c r="U58" s="16">
        <f t="shared" si="18"/>
        <v>77063117117</v>
      </c>
      <c r="V58" s="16">
        <f t="shared" si="18"/>
        <v>143659733751</v>
      </c>
      <c r="W58" s="16">
        <f t="shared" si="18"/>
        <v>140768122935</v>
      </c>
      <c r="X58" s="16">
        <f t="shared" si="18"/>
        <v>201731926877</v>
      </c>
      <c r="Y58" s="16">
        <f t="shared" si="18"/>
        <v>197673080768</v>
      </c>
      <c r="Z58" s="16">
        <f t="shared" si="18"/>
        <v>118426829316</v>
      </c>
      <c r="AA58" s="16">
        <f t="shared" si="18"/>
        <v>107439093722</v>
      </c>
      <c r="AB58" s="2"/>
      <c r="AC58" s="2"/>
      <c r="AD58" s="2"/>
      <c r="AE58" s="2"/>
      <c r="AF58" s="2"/>
    </row>
    <row r="59" spans="1:32" x14ac:dyDescent="0.25">
      <c r="A59" s="8" t="s">
        <v>3</v>
      </c>
      <c r="B59" s="18">
        <v>8653805471</v>
      </c>
      <c r="C59" s="18">
        <v>8455550737.7200003</v>
      </c>
      <c r="D59" s="18">
        <v>9737595084</v>
      </c>
      <c r="E59" s="18">
        <v>9196375202</v>
      </c>
      <c r="F59" s="18">
        <v>10110340570</v>
      </c>
      <c r="G59" s="18">
        <v>10067247680</v>
      </c>
      <c r="H59" s="18">
        <v>10749769912</v>
      </c>
      <c r="I59" s="18">
        <v>10519382033</v>
      </c>
      <c r="J59" s="18">
        <v>11136048524</v>
      </c>
      <c r="K59" s="18">
        <v>10896466144</v>
      </c>
      <c r="L59" s="18">
        <v>10655397000</v>
      </c>
      <c r="M59" s="18">
        <v>10562534104</v>
      </c>
      <c r="N59" s="18">
        <v>11833599000</v>
      </c>
      <c r="O59" s="18">
        <v>11098205283</v>
      </c>
      <c r="P59" s="18">
        <v>13117031000</v>
      </c>
      <c r="Q59" s="18">
        <v>12404693719</v>
      </c>
      <c r="R59" s="18">
        <v>13805003000</v>
      </c>
      <c r="S59" s="18">
        <v>12880253124</v>
      </c>
      <c r="T59" s="18">
        <v>20566522000</v>
      </c>
      <c r="U59" s="18">
        <v>19169762191</v>
      </c>
      <c r="V59" s="18">
        <v>21914052000</v>
      </c>
      <c r="W59" s="18">
        <v>21764275646</v>
      </c>
      <c r="X59" s="18">
        <v>22831867000</v>
      </c>
      <c r="Y59" s="18">
        <v>22319115333</v>
      </c>
      <c r="Z59" s="18">
        <v>23835856500</v>
      </c>
      <c r="AA59" s="18">
        <v>21880014241</v>
      </c>
    </row>
    <row r="60" spans="1:32" x14ac:dyDescent="0.25">
      <c r="A60" s="8" t="s">
        <v>5</v>
      </c>
      <c r="B60" s="18">
        <v>15852224189</v>
      </c>
      <c r="C60" s="18">
        <v>15679101822.75</v>
      </c>
      <c r="D60" s="18">
        <v>29197422725</v>
      </c>
      <c r="E60" s="18">
        <v>28945125858</v>
      </c>
      <c r="F60" s="18">
        <v>19413995000</v>
      </c>
      <c r="G60" s="18">
        <v>19376166942</v>
      </c>
      <c r="H60" s="18">
        <v>25411539154</v>
      </c>
      <c r="I60" s="18">
        <v>25093830159</v>
      </c>
      <c r="J60" s="18">
        <v>23508240752</v>
      </c>
      <c r="K60" s="18">
        <v>22889098706</v>
      </c>
      <c r="L60" s="18">
        <v>51520999999</v>
      </c>
      <c r="M60" s="18">
        <v>49740906809</v>
      </c>
      <c r="N60" s="18">
        <v>53217854000</v>
      </c>
      <c r="O60" s="18">
        <v>45094712722</v>
      </c>
      <c r="P60" s="18">
        <v>53015637214</v>
      </c>
      <c r="Q60" s="18">
        <v>50314105843</v>
      </c>
      <c r="R60" s="18">
        <f>SUM(R61:R63)</f>
        <v>52019275000</v>
      </c>
      <c r="S60" s="18">
        <f t="shared" ref="S60:AA60" si="19">SUM(S61:S63)</f>
        <v>49898467040</v>
      </c>
      <c r="T60" s="18">
        <f t="shared" si="19"/>
        <v>59021183797</v>
      </c>
      <c r="U60" s="18">
        <f t="shared" si="19"/>
        <v>57893354926</v>
      </c>
      <c r="V60" s="18">
        <f t="shared" si="19"/>
        <v>121745681751</v>
      </c>
      <c r="W60" s="18">
        <f t="shared" si="19"/>
        <v>119003847289</v>
      </c>
      <c r="X60" s="18">
        <f t="shared" si="19"/>
        <v>178900059877</v>
      </c>
      <c r="Y60" s="18">
        <f t="shared" si="19"/>
        <v>175353965435</v>
      </c>
      <c r="Z60" s="18">
        <f t="shared" si="19"/>
        <v>94590972816</v>
      </c>
      <c r="AA60" s="18">
        <f t="shared" si="19"/>
        <v>85559079481</v>
      </c>
    </row>
    <row r="61" spans="1:32" x14ac:dyDescent="0.25">
      <c r="A61" s="9" t="s">
        <v>6</v>
      </c>
      <c r="B61" s="18">
        <v>12396391200</v>
      </c>
      <c r="C61" s="18">
        <v>12350058719.889999</v>
      </c>
      <c r="D61" s="18">
        <v>26427109884</v>
      </c>
      <c r="E61" s="18">
        <v>26208303515</v>
      </c>
      <c r="F61" s="18">
        <v>15405666940</v>
      </c>
      <c r="G61" s="18">
        <v>15383705849</v>
      </c>
      <c r="H61" s="18">
        <v>23065168289</v>
      </c>
      <c r="I61" s="18">
        <v>22773557799</v>
      </c>
      <c r="J61" s="18">
        <v>22397000000</v>
      </c>
      <c r="K61" s="18">
        <v>21822105195</v>
      </c>
      <c r="L61" s="18">
        <v>51507152199</v>
      </c>
      <c r="M61" s="18">
        <v>49727059009</v>
      </c>
      <c r="N61" s="18">
        <v>53217854000</v>
      </c>
      <c r="O61" s="18">
        <v>45094712722</v>
      </c>
      <c r="P61" s="18">
        <v>52995977100</v>
      </c>
      <c r="Q61" s="18">
        <v>50294445729</v>
      </c>
      <c r="R61" s="18">
        <v>51974275000</v>
      </c>
      <c r="S61" s="18">
        <v>49867739783</v>
      </c>
      <c r="T61" s="18">
        <v>58860015069</v>
      </c>
      <c r="U61" s="18">
        <v>57893354926</v>
      </c>
      <c r="V61" s="18">
        <v>121627794818</v>
      </c>
      <c r="W61" s="18">
        <v>118885960356</v>
      </c>
      <c r="X61" s="18">
        <v>178900059877</v>
      </c>
      <c r="Y61" s="18">
        <v>175353965435</v>
      </c>
      <c r="Z61" s="18">
        <v>94590972816</v>
      </c>
      <c r="AA61" s="18">
        <v>85559079481</v>
      </c>
    </row>
    <row r="62" spans="1:32" x14ac:dyDescent="0.25">
      <c r="A62" s="9" t="s">
        <v>7</v>
      </c>
      <c r="B62" s="18">
        <v>3108800</v>
      </c>
      <c r="C62" s="18">
        <v>3108800</v>
      </c>
      <c r="D62" s="18">
        <v>11783999</v>
      </c>
      <c r="E62" s="18">
        <v>11783999</v>
      </c>
      <c r="F62" s="18">
        <v>14200000</v>
      </c>
      <c r="G62" s="18">
        <v>14200000</v>
      </c>
      <c r="H62" s="18"/>
      <c r="I62" s="18"/>
      <c r="J62" s="18">
        <v>35000000</v>
      </c>
      <c r="K62" s="18">
        <v>24635200</v>
      </c>
      <c r="L62" s="18">
        <v>13847800</v>
      </c>
      <c r="M62" s="18">
        <v>13847800</v>
      </c>
      <c r="N62" s="18"/>
      <c r="O62" s="18"/>
      <c r="P62" s="18">
        <v>19660114</v>
      </c>
      <c r="Q62" s="18">
        <v>19660114</v>
      </c>
      <c r="R62" s="18">
        <v>45000000</v>
      </c>
      <c r="S62" s="18">
        <v>30727257</v>
      </c>
      <c r="T62" s="18">
        <v>161168728</v>
      </c>
      <c r="U62" s="18">
        <v>0</v>
      </c>
      <c r="V62" s="18">
        <v>117886933</v>
      </c>
      <c r="W62" s="18">
        <v>117886933</v>
      </c>
      <c r="X62" s="18"/>
      <c r="Y62" s="18"/>
      <c r="Z62" s="18"/>
      <c r="AA62" s="18"/>
    </row>
    <row r="63" spans="1:32" x14ac:dyDescent="0.25">
      <c r="A63" s="9" t="s">
        <v>8</v>
      </c>
      <c r="B63" s="18">
        <v>3452724189</v>
      </c>
      <c r="C63" s="18">
        <v>3325934302.8599997</v>
      </c>
      <c r="D63" s="18">
        <v>2758528842</v>
      </c>
      <c r="E63" s="18">
        <v>2725038344</v>
      </c>
      <c r="F63" s="18">
        <v>3994128060</v>
      </c>
      <c r="G63" s="18">
        <v>3978261093</v>
      </c>
      <c r="H63" s="18">
        <v>2346370865</v>
      </c>
      <c r="I63" s="18">
        <v>2320272360</v>
      </c>
      <c r="J63" s="18">
        <v>1076240752</v>
      </c>
      <c r="K63" s="18">
        <v>1042358311</v>
      </c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 spans="1:32" hidden="1" x14ac:dyDescent="0.25">
      <c r="A64" s="9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</row>
    <row r="65" spans="1:32" s="3" customFormat="1" ht="30" x14ac:dyDescent="0.25">
      <c r="A65" s="11" t="s">
        <v>20</v>
      </c>
      <c r="B65" s="16">
        <v>148265943532</v>
      </c>
      <c r="C65" s="16">
        <v>132005974089.10001</v>
      </c>
      <c r="D65" s="16">
        <v>174497722651</v>
      </c>
      <c r="E65" s="16">
        <v>171578475680</v>
      </c>
      <c r="F65" s="16">
        <v>173670068413</v>
      </c>
      <c r="G65" s="16">
        <v>170234446948</v>
      </c>
      <c r="H65" s="16">
        <v>169008917716</v>
      </c>
      <c r="I65" s="16">
        <v>158734220357</v>
      </c>
      <c r="J65" s="16">
        <v>169398124212</v>
      </c>
      <c r="K65" s="16">
        <v>149696081330</v>
      </c>
      <c r="L65" s="16">
        <v>166993143184</v>
      </c>
      <c r="M65" s="16">
        <v>144825682177</v>
      </c>
      <c r="N65" s="16">
        <v>205911222000</v>
      </c>
      <c r="O65" s="16">
        <v>156041857349</v>
      </c>
      <c r="P65" s="16">
        <v>245823532000</v>
      </c>
      <c r="Q65" s="16">
        <v>215730952143.88</v>
      </c>
      <c r="R65" s="16">
        <f>SUM(R66:R67)</f>
        <v>279890585770</v>
      </c>
      <c r="S65" s="16">
        <f t="shared" ref="S65:AA65" si="20">SUM(S66:S67)</f>
        <v>227890817521</v>
      </c>
      <c r="T65" s="16">
        <f t="shared" si="20"/>
        <v>435182854315</v>
      </c>
      <c r="U65" s="16">
        <f t="shared" si="20"/>
        <v>421991784497</v>
      </c>
      <c r="V65" s="16">
        <f t="shared" si="20"/>
        <v>669037652816</v>
      </c>
      <c r="W65" s="16">
        <f t="shared" si="20"/>
        <v>642909258305</v>
      </c>
      <c r="X65" s="16">
        <f t="shared" si="20"/>
        <v>770352829317</v>
      </c>
      <c r="Y65" s="16">
        <f t="shared" si="20"/>
        <v>715644772479</v>
      </c>
      <c r="Z65" s="16">
        <f t="shared" si="20"/>
        <v>205669218000</v>
      </c>
      <c r="AA65" s="16">
        <f t="shared" si="20"/>
        <v>184447012680</v>
      </c>
      <c r="AB65" s="2"/>
      <c r="AC65" s="2"/>
      <c r="AD65" s="2"/>
      <c r="AE65" s="2"/>
      <c r="AF65" s="2"/>
    </row>
    <row r="66" spans="1:32" x14ac:dyDescent="0.25">
      <c r="A66" s="8" t="s">
        <v>3</v>
      </c>
      <c r="B66" s="18">
        <v>19201216210</v>
      </c>
      <c r="C66" s="18">
        <v>17733063581.099998</v>
      </c>
      <c r="D66" s="18">
        <v>21947298000</v>
      </c>
      <c r="E66" s="18">
        <v>20411648180</v>
      </c>
      <c r="F66" s="18">
        <v>22148895376</v>
      </c>
      <c r="G66" s="18">
        <v>20289191460</v>
      </c>
      <c r="H66" s="18">
        <v>22799973610</v>
      </c>
      <c r="I66" s="18">
        <v>21152033652</v>
      </c>
      <c r="J66" s="18">
        <v>24771261083</v>
      </c>
      <c r="K66" s="18">
        <v>22888285828</v>
      </c>
      <c r="L66" s="18">
        <v>26772784000</v>
      </c>
      <c r="M66" s="18">
        <v>22660021656</v>
      </c>
      <c r="N66" s="18">
        <v>26290347000</v>
      </c>
      <c r="O66" s="18">
        <v>24260115995</v>
      </c>
      <c r="P66" s="18">
        <v>28431314000</v>
      </c>
      <c r="Q66" s="18">
        <v>26165809309</v>
      </c>
      <c r="R66" s="18">
        <v>31492738000</v>
      </c>
      <c r="S66" s="18">
        <v>27550849682</v>
      </c>
      <c r="T66" s="18">
        <v>32868313000</v>
      </c>
      <c r="U66" s="18">
        <v>28217319185</v>
      </c>
      <c r="V66" s="18">
        <v>33979100000</v>
      </c>
      <c r="W66" s="18">
        <v>30883024072</v>
      </c>
      <c r="X66" s="18">
        <v>35208442000</v>
      </c>
      <c r="Y66" s="18">
        <v>32511482821</v>
      </c>
      <c r="Z66" s="18">
        <v>35540176000</v>
      </c>
      <c r="AA66" s="18">
        <v>32238228430</v>
      </c>
    </row>
    <row r="67" spans="1:32" x14ac:dyDescent="0.25">
      <c r="A67" s="8" t="s">
        <v>5</v>
      </c>
      <c r="B67" s="18">
        <v>129064727322</v>
      </c>
      <c r="C67" s="18">
        <v>114272910508</v>
      </c>
      <c r="D67" s="18">
        <v>152550424651</v>
      </c>
      <c r="E67" s="18">
        <v>151166827500</v>
      </c>
      <c r="F67" s="18">
        <v>151521173037</v>
      </c>
      <c r="G67" s="18">
        <v>149945255488</v>
      </c>
      <c r="H67" s="18">
        <v>146208944106</v>
      </c>
      <c r="I67" s="18">
        <v>137582186705</v>
      </c>
      <c r="J67" s="18">
        <v>144626863129</v>
      </c>
      <c r="K67" s="18">
        <v>126807795502</v>
      </c>
      <c r="L67" s="18">
        <v>140220359184</v>
      </c>
      <c r="M67" s="18">
        <v>122165660521</v>
      </c>
      <c r="N67" s="18">
        <v>179620875000</v>
      </c>
      <c r="O67" s="18">
        <v>131781741354</v>
      </c>
      <c r="P67" s="18">
        <v>217392218000</v>
      </c>
      <c r="Q67" s="18">
        <v>189565142834.88</v>
      </c>
      <c r="R67" s="18">
        <f>SUM(R68:R70)</f>
        <v>248397847770</v>
      </c>
      <c r="S67" s="18">
        <f t="shared" ref="S67:AA67" si="21">SUM(S68:S70)</f>
        <v>200339967839</v>
      </c>
      <c r="T67" s="18">
        <f t="shared" si="21"/>
        <v>402314541315</v>
      </c>
      <c r="U67" s="18">
        <f t="shared" si="21"/>
        <v>393774465312</v>
      </c>
      <c r="V67" s="18">
        <f t="shared" si="21"/>
        <v>635058552816</v>
      </c>
      <c r="W67" s="18">
        <f t="shared" si="21"/>
        <v>612026234233</v>
      </c>
      <c r="X67" s="18">
        <f t="shared" si="21"/>
        <v>735144387317</v>
      </c>
      <c r="Y67" s="18">
        <f t="shared" si="21"/>
        <v>683133289658</v>
      </c>
      <c r="Z67" s="18">
        <f t="shared" si="21"/>
        <v>170129042000</v>
      </c>
      <c r="AA67" s="18">
        <f t="shared" si="21"/>
        <v>152208784250</v>
      </c>
    </row>
    <row r="68" spans="1:32" x14ac:dyDescent="0.25">
      <c r="A68" s="9" t="s">
        <v>6</v>
      </c>
      <c r="B68" s="18">
        <v>107183531542</v>
      </c>
      <c r="C68" s="18">
        <v>92665834391</v>
      </c>
      <c r="D68" s="18">
        <v>125067008447</v>
      </c>
      <c r="E68" s="18">
        <v>124427678780</v>
      </c>
      <c r="F68" s="18">
        <v>114364255213</v>
      </c>
      <c r="G68" s="18">
        <v>113970342084</v>
      </c>
      <c r="H68" s="18">
        <v>115137746918</v>
      </c>
      <c r="I68" s="18">
        <v>112127886185</v>
      </c>
      <c r="J68" s="18">
        <v>118767437052</v>
      </c>
      <c r="K68" s="18">
        <v>106399455326</v>
      </c>
      <c r="L68" s="18">
        <v>139687188849</v>
      </c>
      <c r="M68" s="18">
        <v>121632490186</v>
      </c>
      <c r="N68" s="18">
        <v>178337852563</v>
      </c>
      <c r="O68" s="18">
        <v>130498718917</v>
      </c>
      <c r="P68" s="18">
        <v>211966604640</v>
      </c>
      <c r="Q68" s="18">
        <v>184640854551.88</v>
      </c>
      <c r="R68" s="18">
        <v>243732341296</v>
      </c>
      <c r="S68" s="18">
        <v>196510457209</v>
      </c>
      <c r="T68" s="18">
        <v>384453721242</v>
      </c>
      <c r="U68" s="18">
        <v>382437538572</v>
      </c>
      <c r="V68" s="18">
        <v>621564298082</v>
      </c>
      <c r="W68" s="18">
        <v>602605733627</v>
      </c>
      <c r="X68" s="18">
        <v>735144387317</v>
      </c>
      <c r="Y68" s="18">
        <v>683133289658</v>
      </c>
      <c r="Z68" s="18">
        <v>170129042000</v>
      </c>
      <c r="AA68" s="18">
        <v>152208784250</v>
      </c>
    </row>
    <row r="69" spans="1:32" x14ac:dyDescent="0.25">
      <c r="A69" s="9" t="s">
        <v>7</v>
      </c>
      <c r="B69" s="18">
        <v>1715094490</v>
      </c>
      <c r="C69" s="18">
        <v>1672518894</v>
      </c>
      <c r="D69" s="18">
        <v>3524100941</v>
      </c>
      <c r="E69" s="18">
        <v>3252386774</v>
      </c>
      <c r="F69" s="18">
        <v>1201261000</v>
      </c>
      <c r="G69" s="18">
        <v>456934585</v>
      </c>
      <c r="H69" s="18">
        <v>6433000000</v>
      </c>
      <c r="I69" s="18">
        <v>1509237212</v>
      </c>
      <c r="J69" s="18">
        <v>6593130000</v>
      </c>
      <c r="K69" s="18">
        <v>1479793035</v>
      </c>
      <c r="L69" s="18">
        <v>533170335</v>
      </c>
      <c r="M69" s="18">
        <v>533170335</v>
      </c>
      <c r="N69" s="18">
        <v>1283022437</v>
      </c>
      <c r="O69" s="18">
        <v>1283022437</v>
      </c>
      <c r="P69" s="18">
        <v>5425613360</v>
      </c>
      <c r="Q69" s="18">
        <v>4924288283</v>
      </c>
      <c r="R69" s="18">
        <v>4665506474</v>
      </c>
      <c r="S69" s="18">
        <v>3829510630</v>
      </c>
      <c r="T69" s="18">
        <v>17860820073</v>
      </c>
      <c r="U69" s="18">
        <v>11336926740</v>
      </c>
      <c r="V69" s="18">
        <v>13494254734</v>
      </c>
      <c r="W69" s="18">
        <v>9420500606</v>
      </c>
      <c r="X69" s="18"/>
      <c r="Y69" s="18"/>
      <c r="Z69" s="18"/>
      <c r="AA69" s="18"/>
    </row>
    <row r="70" spans="1:32" x14ac:dyDescent="0.25">
      <c r="A70" s="9" t="s">
        <v>8</v>
      </c>
      <c r="B70" s="18">
        <v>20166101290</v>
      </c>
      <c r="C70" s="18">
        <v>19934557223</v>
      </c>
      <c r="D70" s="18">
        <v>23959315263</v>
      </c>
      <c r="E70" s="18">
        <v>23486761946</v>
      </c>
      <c r="F70" s="18">
        <v>35955656824</v>
      </c>
      <c r="G70" s="18">
        <v>35517978819</v>
      </c>
      <c r="H70" s="18">
        <v>24638197188</v>
      </c>
      <c r="I70" s="18">
        <v>23945063308</v>
      </c>
      <c r="J70" s="18">
        <v>19266294027</v>
      </c>
      <c r="K70" s="18">
        <v>18928547141</v>
      </c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</row>
    <row r="71" spans="1:32" hidden="1" x14ac:dyDescent="0.25">
      <c r="A71" s="9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</row>
    <row r="72" spans="1:32" s="3" customFormat="1" x14ac:dyDescent="0.25">
      <c r="A72" s="7" t="s">
        <v>21</v>
      </c>
      <c r="B72" s="16">
        <v>18059044431</v>
      </c>
      <c r="C72" s="16">
        <v>14140793128.290001</v>
      </c>
      <c r="D72" s="16">
        <v>20401068738</v>
      </c>
      <c r="E72" s="16">
        <v>20038101192</v>
      </c>
      <c r="F72" s="16">
        <v>19146808183</v>
      </c>
      <c r="G72" s="16">
        <v>17000773521</v>
      </c>
      <c r="H72" s="16">
        <v>15488712620</v>
      </c>
      <c r="I72" s="16">
        <v>14713944347</v>
      </c>
      <c r="J72" s="16">
        <v>18303025782</v>
      </c>
      <c r="K72" s="16">
        <v>15309889343</v>
      </c>
      <c r="L72" s="16">
        <v>24750487896</v>
      </c>
      <c r="M72" s="16">
        <v>21238715842</v>
      </c>
      <c r="N72" s="16">
        <v>28624632087</v>
      </c>
      <c r="O72" s="16">
        <v>22695607619</v>
      </c>
      <c r="P72" s="16">
        <v>33835591185</v>
      </c>
      <c r="Q72" s="16">
        <v>31187718351</v>
      </c>
      <c r="R72" s="16">
        <f>SUM(R73:R74)</f>
        <v>24299036862</v>
      </c>
      <c r="S72" s="16">
        <f t="shared" ref="S72:AA72" si="22">SUM(S73:S74)</f>
        <v>21148798669</v>
      </c>
      <c r="T72" s="16">
        <f t="shared" si="22"/>
        <v>31986778002</v>
      </c>
      <c r="U72" s="16">
        <f t="shared" si="22"/>
        <v>30114522709</v>
      </c>
      <c r="V72" s="16">
        <f t="shared" si="22"/>
        <v>37126866704</v>
      </c>
      <c r="W72" s="16">
        <f t="shared" si="22"/>
        <v>35856796197</v>
      </c>
      <c r="X72" s="16">
        <f t="shared" si="22"/>
        <v>43241281368</v>
      </c>
      <c r="Y72" s="16">
        <f t="shared" si="22"/>
        <v>41837683692</v>
      </c>
      <c r="Z72" s="16">
        <f t="shared" si="22"/>
        <v>34707165693</v>
      </c>
      <c r="AA72" s="16">
        <f t="shared" si="22"/>
        <v>33294944223</v>
      </c>
      <c r="AB72" s="2"/>
      <c r="AC72" s="2"/>
      <c r="AD72" s="2"/>
      <c r="AE72" s="2"/>
      <c r="AF72" s="2"/>
    </row>
    <row r="73" spans="1:32" x14ac:dyDescent="0.25">
      <c r="A73" s="8" t="s">
        <v>3</v>
      </c>
      <c r="B73" s="18">
        <v>2280581000</v>
      </c>
      <c r="C73" s="18">
        <v>2129702037</v>
      </c>
      <c r="D73" s="18">
        <v>3382786738</v>
      </c>
      <c r="E73" s="18">
        <v>3237787753</v>
      </c>
      <c r="F73" s="18">
        <v>3929547236</v>
      </c>
      <c r="G73" s="18">
        <v>3663689332</v>
      </c>
      <c r="H73" s="18">
        <v>4400537224</v>
      </c>
      <c r="I73" s="18">
        <v>3897862507</v>
      </c>
      <c r="J73" s="18">
        <v>4572907516</v>
      </c>
      <c r="K73" s="18">
        <v>3827601960</v>
      </c>
      <c r="L73" s="18">
        <v>4645878000</v>
      </c>
      <c r="M73" s="18">
        <v>2952613530</v>
      </c>
      <c r="N73" s="18">
        <v>5112974000</v>
      </c>
      <c r="O73" s="18">
        <v>3819372460</v>
      </c>
      <c r="P73" s="18">
        <v>5500699000</v>
      </c>
      <c r="Q73" s="18">
        <v>4257837492</v>
      </c>
      <c r="R73" s="18">
        <v>6054677000</v>
      </c>
      <c r="S73" s="18">
        <v>3972483436</v>
      </c>
      <c r="T73" s="18">
        <v>5690476000</v>
      </c>
      <c r="U73" s="18">
        <v>4966694984</v>
      </c>
      <c r="V73" s="18">
        <v>5907090000</v>
      </c>
      <c r="W73" s="18">
        <v>5726359325</v>
      </c>
      <c r="X73" s="18">
        <v>6282000000</v>
      </c>
      <c r="Y73" s="18">
        <v>5829110233</v>
      </c>
      <c r="Z73" s="18">
        <v>6509530000</v>
      </c>
      <c r="AA73" s="18">
        <v>6075338453</v>
      </c>
    </row>
    <row r="74" spans="1:32" x14ac:dyDescent="0.25">
      <c r="A74" s="8" t="s">
        <v>5</v>
      </c>
      <c r="B74" s="18">
        <v>15778463431</v>
      </c>
      <c r="C74" s="18">
        <v>12011091091.290001</v>
      </c>
      <c r="D74" s="18">
        <v>17018282000</v>
      </c>
      <c r="E74" s="18">
        <v>16800313439</v>
      </c>
      <c r="F74" s="18">
        <v>15217260947</v>
      </c>
      <c r="G74" s="18">
        <v>13337084189</v>
      </c>
      <c r="H74" s="18">
        <v>11088175396</v>
      </c>
      <c r="I74" s="18">
        <v>10816081840</v>
      </c>
      <c r="J74" s="18">
        <v>13730118266</v>
      </c>
      <c r="K74" s="18">
        <v>11482287383</v>
      </c>
      <c r="L74" s="18">
        <v>20104609896</v>
      </c>
      <c r="M74" s="18">
        <v>18286102312</v>
      </c>
      <c r="N74" s="18">
        <v>23511658087</v>
      </c>
      <c r="O74" s="18">
        <v>18876235159</v>
      </c>
      <c r="P74" s="18">
        <v>28334892185</v>
      </c>
      <c r="Q74" s="18">
        <v>26929880859</v>
      </c>
      <c r="R74" s="18">
        <f>SUM(R75:R77)</f>
        <v>18244359862</v>
      </c>
      <c r="S74" s="18">
        <f t="shared" ref="S74:AA74" si="23">SUM(S75:S77)</f>
        <v>17176315233</v>
      </c>
      <c r="T74" s="18">
        <f t="shared" si="23"/>
        <v>26296302002</v>
      </c>
      <c r="U74" s="18">
        <f t="shared" si="23"/>
        <v>25147827725</v>
      </c>
      <c r="V74" s="18">
        <f t="shared" si="23"/>
        <v>31219776704</v>
      </c>
      <c r="W74" s="18">
        <f t="shared" si="23"/>
        <v>30130436872</v>
      </c>
      <c r="X74" s="18">
        <f t="shared" si="23"/>
        <v>36959281368</v>
      </c>
      <c r="Y74" s="18">
        <f t="shared" si="23"/>
        <v>36008573459</v>
      </c>
      <c r="Z74" s="18">
        <f t="shared" si="23"/>
        <v>28197635693</v>
      </c>
      <c r="AA74" s="18">
        <f t="shared" si="23"/>
        <v>27219605770</v>
      </c>
    </row>
    <row r="75" spans="1:32" x14ac:dyDescent="0.25">
      <c r="A75" s="9" t="s">
        <v>6</v>
      </c>
      <c r="B75" s="18">
        <v>12826268889</v>
      </c>
      <c r="C75" s="18">
        <v>9058896551</v>
      </c>
      <c r="D75" s="18">
        <v>13970250537</v>
      </c>
      <c r="E75" s="18">
        <v>13792922240</v>
      </c>
      <c r="F75" s="18">
        <v>11098233042</v>
      </c>
      <c r="G75" s="18">
        <v>9218056287</v>
      </c>
      <c r="H75" s="18">
        <v>7964520113</v>
      </c>
      <c r="I75" s="18">
        <v>7857426557</v>
      </c>
      <c r="J75" s="18">
        <v>11538286129</v>
      </c>
      <c r="K75" s="18">
        <v>9392162463</v>
      </c>
      <c r="L75" s="18">
        <v>20087544544</v>
      </c>
      <c r="M75" s="18">
        <v>18269036960</v>
      </c>
      <c r="N75" s="18">
        <v>23511658087</v>
      </c>
      <c r="O75" s="18">
        <v>18876235159</v>
      </c>
      <c r="P75" s="18">
        <v>26283460621</v>
      </c>
      <c r="Q75" s="18">
        <v>25375430593</v>
      </c>
      <c r="R75" s="18">
        <v>17781019064</v>
      </c>
      <c r="S75" s="18">
        <v>16898081435</v>
      </c>
      <c r="T75" s="18">
        <v>24173509985</v>
      </c>
      <c r="U75" s="18">
        <v>23353517913</v>
      </c>
      <c r="V75" s="18">
        <v>31091086414</v>
      </c>
      <c r="W75" s="18">
        <v>30001746582</v>
      </c>
      <c r="X75" s="18">
        <v>36959281368</v>
      </c>
      <c r="Y75" s="18">
        <v>36008573459</v>
      </c>
      <c r="Z75" s="18">
        <v>28197635693</v>
      </c>
      <c r="AA75" s="18">
        <v>27219605770</v>
      </c>
    </row>
    <row r="76" spans="1:32" x14ac:dyDescent="0.25">
      <c r="A76" s="9" t="s">
        <v>7</v>
      </c>
      <c r="B76" s="18">
        <v>177231111</v>
      </c>
      <c r="C76" s="18">
        <v>177231110</v>
      </c>
      <c r="D76" s="18">
        <v>8951967</v>
      </c>
      <c r="E76" s="18">
        <v>8501697</v>
      </c>
      <c r="F76" s="18">
        <v>182980381</v>
      </c>
      <c r="G76" s="18">
        <v>182980381</v>
      </c>
      <c r="H76" s="18">
        <v>165000000</v>
      </c>
      <c r="I76" s="18">
        <v>0</v>
      </c>
      <c r="J76" s="18">
        <v>216442000</v>
      </c>
      <c r="K76" s="18">
        <v>114999435</v>
      </c>
      <c r="L76" s="18">
        <v>17065352</v>
      </c>
      <c r="M76" s="18">
        <v>17065352</v>
      </c>
      <c r="N76" s="18"/>
      <c r="O76" s="18"/>
      <c r="P76" s="18">
        <v>2051431564</v>
      </c>
      <c r="Q76" s="18">
        <v>1554450266</v>
      </c>
      <c r="R76" s="18">
        <v>463340798</v>
      </c>
      <c r="S76" s="18">
        <v>278233798</v>
      </c>
      <c r="T76" s="18">
        <v>2122792017</v>
      </c>
      <c r="U76" s="18">
        <v>1794309812</v>
      </c>
      <c r="V76" s="18">
        <v>128690290</v>
      </c>
      <c r="W76" s="18">
        <v>128690290</v>
      </c>
      <c r="X76" s="18"/>
      <c r="Y76" s="18"/>
      <c r="Z76" s="18"/>
      <c r="AA76" s="18"/>
    </row>
    <row r="77" spans="1:32" x14ac:dyDescent="0.25">
      <c r="A77" s="9" t="s">
        <v>8</v>
      </c>
      <c r="B77" s="18">
        <v>2774963431</v>
      </c>
      <c r="C77" s="18">
        <v>2774963430.29</v>
      </c>
      <c r="D77" s="18">
        <v>3039079496</v>
      </c>
      <c r="E77" s="18">
        <v>2998889502</v>
      </c>
      <c r="F77" s="18">
        <v>3936047524</v>
      </c>
      <c r="G77" s="18">
        <v>3936047521</v>
      </c>
      <c r="H77" s="18">
        <v>2958655283</v>
      </c>
      <c r="I77" s="18">
        <v>2958655283</v>
      </c>
      <c r="J77" s="18">
        <v>1975390137</v>
      </c>
      <c r="K77" s="18">
        <v>1975125485</v>
      </c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</row>
    <row r="78" spans="1:32" hidden="1" x14ac:dyDescent="0.25">
      <c r="A78" s="9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</row>
    <row r="79" spans="1:32" s="3" customFormat="1" x14ac:dyDescent="0.25">
      <c r="A79" s="7" t="s">
        <v>22</v>
      </c>
      <c r="B79" s="16">
        <v>8975534492</v>
      </c>
      <c r="C79" s="16">
        <v>8621262408</v>
      </c>
      <c r="D79" s="16">
        <v>10325902071</v>
      </c>
      <c r="E79" s="16">
        <v>10203091820</v>
      </c>
      <c r="F79" s="16">
        <v>9044009414</v>
      </c>
      <c r="G79" s="16">
        <v>8829705939</v>
      </c>
      <c r="H79" s="16">
        <v>6192623150</v>
      </c>
      <c r="I79" s="16">
        <v>5981947082</v>
      </c>
      <c r="J79" s="16">
        <v>6974546828</v>
      </c>
      <c r="K79" s="16">
        <v>6738692980</v>
      </c>
      <c r="L79" s="16">
        <v>7841184000</v>
      </c>
      <c r="M79" s="16">
        <v>7409981831</v>
      </c>
      <c r="N79" s="16">
        <v>6839601000</v>
      </c>
      <c r="O79" s="16">
        <v>6345012807</v>
      </c>
      <c r="P79" s="16">
        <v>7305761000</v>
      </c>
      <c r="Q79" s="16">
        <v>6809066473</v>
      </c>
      <c r="R79" s="16">
        <f>SUM(R80:R81)</f>
        <v>9138768671</v>
      </c>
      <c r="S79" s="16">
        <f t="shared" ref="S79:AA79" si="24">SUM(S80:S81)</f>
        <v>6839421423</v>
      </c>
      <c r="T79" s="16">
        <f t="shared" si="24"/>
        <v>9632219000</v>
      </c>
      <c r="U79" s="16">
        <f t="shared" si="24"/>
        <v>9393446818</v>
      </c>
      <c r="V79" s="16">
        <f t="shared" si="24"/>
        <v>11168589000</v>
      </c>
      <c r="W79" s="16">
        <f t="shared" si="24"/>
        <v>10683832875</v>
      </c>
      <c r="X79" s="16">
        <f t="shared" si="24"/>
        <v>191070083715</v>
      </c>
      <c r="Y79" s="16">
        <f t="shared" si="24"/>
        <v>190840785341</v>
      </c>
      <c r="Z79" s="16">
        <f t="shared" si="24"/>
        <v>16378736826</v>
      </c>
      <c r="AA79" s="16">
        <f t="shared" si="24"/>
        <v>16206139958</v>
      </c>
      <c r="AB79" s="2"/>
      <c r="AC79" s="2"/>
      <c r="AD79" s="2"/>
      <c r="AE79" s="2"/>
      <c r="AF79" s="2"/>
    </row>
    <row r="80" spans="1:32" x14ac:dyDescent="0.25">
      <c r="A80" s="8" t="s">
        <v>3</v>
      </c>
      <c r="B80" s="18">
        <v>2338462174</v>
      </c>
      <c r="C80" s="18">
        <v>2020265428</v>
      </c>
      <c r="D80" s="18">
        <v>2573872071</v>
      </c>
      <c r="E80" s="18">
        <v>2539483147</v>
      </c>
      <c r="F80" s="18">
        <v>2646748414</v>
      </c>
      <c r="G80" s="18">
        <v>2450656330</v>
      </c>
      <c r="H80" s="18">
        <v>2692623150</v>
      </c>
      <c r="I80" s="18">
        <v>2491164279</v>
      </c>
      <c r="J80" s="18">
        <v>2924586576</v>
      </c>
      <c r="K80" s="18">
        <v>2730069183</v>
      </c>
      <c r="L80" s="18">
        <v>2941184000</v>
      </c>
      <c r="M80" s="18">
        <v>2869917886</v>
      </c>
      <c r="N80" s="18">
        <v>3519601000</v>
      </c>
      <c r="O80" s="18">
        <v>3166259676</v>
      </c>
      <c r="P80" s="18">
        <v>3761761000</v>
      </c>
      <c r="Q80" s="18">
        <v>3310864808</v>
      </c>
      <c r="R80" s="18">
        <v>3966597604</v>
      </c>
      <c r="S80" s="18">
        <v>3655443524</v>
      </c>
      <c r="T80" s="18">
        <v>4320382000</v>
      </c>
      <c r="U80" s="18">
        <v>4110082768</v>
      </c>
      <c r="V80" s="18">
        <v>4569880000</v>
      </c>
      <c r="W80" s="18">
        <v>4356239782</v>
      </c>
      <c r="X80" s="18">
        <v>4792063000</v>
      </c>
      <c r="Y80" s="18">
        <v>4600796516</v>
      </c>
      <c r="Z80" s="18">
        <v>5146497000</v>
      </c>
      <c r="AA80" s="18">
        <v>5049901129</v>
      </c>
    </row>
    <row r="81" spans="1:32" x14ac:dyDescent="0.25">
      <c r="A81" s="8" t="s">
        <v>5</v>
      </c>
      <c r="B81" s="18">
        <v>6637072318</v>
      </c>
      <c r="C81" s="18">
        <v>6600996980</v>
      </c>
      <c r="D81" s="18">
        <v>7752030000</v>
      </c>
      <c r="E81" s="18">
        <v>7663608673</v>
      </c>
      <c r="F81" s="18">
        <v>6397261000</v>
      </c>
      <c r="G81" s="18">
        <v>6379049609</v>
      </c>
      <c r="H81" s="18">
        <v>3500000000</v>
      </c>
      <c r="I81" s="18">
        <v>3490782803</v>
      </c>
      <c r="J81" s="18">
        <v>4049960252</v>
      </c>
      <c r="K81" s="18">
        <v>4008623797</v>
      </c>
      <c r="L81" s="18">
        <v>4900000000</v>
      </c>
      <c r="M81" s="18">
        <v>4540063945</v>
      </c>
      <c r="N81" s="18">
        <v>3320000000</v>
      </c>
      <c r="O81" s="18">
        <v>3178753131</v>
      </c>
      <c r="P81" s="18">
        <v>3544000000</v>
      </c>
      <c r="Q81" s="18">
        <v>3498201665</v>
      </c>
      <c r="R81" s="18">
        <f>+R82</f>
        <v>5172171067</v>
      </c>
      <c r="S81" s="18">
        <f>SUM(S82:S84)</f>
        <v>3183977899</v>
      </c>
      <c r="T81" s="18">
        <f t="shared" ref="T81:AA81" si="25">SUM(T82:T84)</f>
        <v>5311837000</v>
      </c>
      <c r="U81" s="18">
        <f t="shared" si="25"/>
        <v>5283364050</v>
      </c>
      <c r="V81" s="18">
        <f t="shared" si="25"/>
        <v>6598709000</v>
      </c>
      <c r="W81" s="18">
        <f t="shared" si="25"/>
        <v>6327593093</v>
      </c>
      <c r="X81" s="18">
        <f t="shared" si="25"/>
        <v>186278020715</v>
      </c>
      <c r="Y81" s="18">
        <f t="shared" si="25"/>
        <v>186239988825</v>
      </c>
      <c r="Z81" s="18">
        <f t="shared" si="25"/>
        <v>11232239826</v>
      </c>
      <c r="AA81" s="18">
        <f t="shared" si="25"/>
        <v>11156238829</v>
      </c>
    </row>
    <row r="82" spans="1:32" x14ac:dyDescent="0.25">
      <c r="A82" s="9" t="s">
        <v>6</v>
      </c>
      <c r="B82" s="18">
        <v>6580000000</v>
      </c>
      <c r="C82" s="18">
        <v>6546719527</v>
      </c>
      <c r="D82" s="18">
        <v>7058930398</v>
      </c>
      <c r="E82" s="18">
        <v>6989861145</v>
      </c>
      <c r="F82" s="18">
        <v>5783189584</v>
      </c>
      <c r="G82" s="18">
        <v>5768691674</v>
      </c>
      <c r="H82" s="18">
        <v>3111754342</v>
      </c>
      <c r="I82" s="18">
        <v>3109728721</v>
      </c>
      <c r="J82" s="18">
        <v>3466381809</v>
      </c>
      <c r="K82" s="18">
        <v>3425845528</v>
      </c>
      <c r="L82" s="18">
        <v>4675000000</v>
      </c>
      <c r="M82" s="18">
        <v>4315063945</v>
      </c>
      <c r="N82" s="18">
        <v>3320000000</v>
      </c>
      <c r="O82" s="18">
        <v>3178753131</v>
      </c>
      <c r="P82" s="18">
        <v>3544000000</v>
      </c>
      <c r="Q82" s="18">
        <v>3498201665</v>
      </c>
      <c r="R82" s="18">
        <v>5172171067</v>
      </c>
      <c r="S82" s="18">
        <v>3183977899</v>
      </c>
      <c r="T82" s="18">
        <v>5311837000</v>
      </c>
      <c r="U82" s="18">
        <v>5283364050</v>
      </c>
      <c r="V82" s="18">
        <v>6598709000</v>
      </c>
      <c r="W82" s="18">
        <v>6327593093</v>
      </c>
      <c r="X82" s="18">
        <v>186278020715</v>
      </c>
      <c r="Y82" s="18">
        <v>186239988825</v>
      </c>
      <c r="Z82" s="18">
        <v>11232239826</v>
      </c>
      <c r="AA82" s="18">
        <v>11156238829</v>
      </c>
    </row>
    <row r="83" spans="1:32" x14ac:dyDescent="0.25">
      <c r="A83" s="9" t="s">
        <v>7</v>
      </c>
      <c r="B83" s="18"/>
      <c r="C83" s="18"/>
      <c r="D83" s="18"/>
      <c r="E83" s="18"/>
      <c r="F83" s="18"/>
      <c r="G83" s="18"/>
      <c r="H83" s="18"/>
      <c r="I83" s="18"/>
      <c r="J83" s="18">
        <v>70000000</v>
      </c>
      <c r="K83" s="18">
        <v>69999983</v>
      </c>
      <c r="L83" s="18">
        <v>225000000</v>
      </c>
      <c r="M83" s="18">
        <v>225000000</v>
      </c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</row>
    <row r="84" spans="1:32" x14ac:dyDescent="0.25">
      <c r="A84" s="9" t="s">
        <v>8</v>
      </c>
      <c r="B84" s="18">
        <v>57072318</v>
      </c>
      <c r="C84" s="18">
        <v>54277453</v>
      </c>
      <c r="D84" s="18">
        <v>693099602</v>
      </c>
      <c r="E84" s="18">
        <v>673747528</v>
      </c>
      <c r="F84" s="18">
        <v>614071416</v>
      </c>
      <c r="G84" s="18">
        <v>610357935</v>
      </c>
      <c r="H84" s="18">
        <v>388245658</v>
      </c>
      <c r="I84" s="18">
        <v>381054082</v>
      </c>
      <c r="J84" s="18">
        <v>513578443</v>
      </c>
      <c r="K84" s="18">
        <v>512778286</v>
      </c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</row>
    <row r="85" spans="1:32" hidden="1" x14ac:dyDescent="0.25">
      <c r="A85" s="9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</row>
    <row r="86" spans="1:32" s="3" customFormat="1" x14ac:dyDescent="0.25">
      <c r="A86" s="7" t="s">
        <v>23</v>
      </c>
      <c r="B86" s="16">
        <v>31496371000</v>
      </c>
      <c r="C86" s="16">
        <v>30988428169</v>
      </c>
      <c r="D86" s="16">
        <v>37633064000</v>
      </c>
      <c r="E86" s="16">
        <v>37049674930</v>
      </c>
      <c r="F86" s="16">
        <v>36216263180</v>
      </c>
      <c r="G86" s="16">
        <v>35874797215</v>
      </c>
      <c r="H86" s="16">
        <v>23016017000</v>
      </c>
      <c r="I86" s="16">
        <v>22036068250</v>
      </c>
      <c r="J86" s="16">
        <v>25489260000</v>
      </c>
      <c r="K86" s="16">
        <v>24810915537</v>
      </c>
      <c r="L86" s="16">
        <v>30179611000</v>
      </c>
      <c r="M86" s="16">
        <v>29557259775</v>
      </c>
      <c r="N86" s="16">
        <v>35190611002</v>
      </c>
      <c r="O86" s="16">
        <v>34472607054</v>
      </c>
      <c r="P86" s="16">
        <v>48719341433</v>
      </c>
      <c r="Q86" s="16">
        <v>46074705358</v>
      </c>
      <c r="R86" s="16">
        <f>SUM(R87:R88)</f>
        <v>73558280320</v>
      </c>
      <c r="S86" s="16">
        <f t="shared" ref="S86:AA86" si="26">SUM(S87:S88)</f>
        <v>51294294528</v>
      </c>
      <c r="T86" s="16">
        <f t="shared" si="26"/>
        <v>56431283000</v>
      </c>
      <c r="U86" s="16">
        <f t="shared" si="26"/>
        <v>55680567530</v>
      </c>
      <c r="V86" s="16">
        <f t="shared" si="26"/>
        <v>59252526000</v>
      </c>
      <c r="W86" s="16">
        <f t="shared" si="26"/>
        <v>58478202740</v>
      </c>
      <c r="X86" s="16">
        <f t="shared" si="26"/>
        <v>62765393000</v>
      </c>
      <c r="Y86" s="16">
        <f t="shared" si="26"/>
        <v>61266130951</v>
      </c>
      <c r="Z86" s="16">
        <f t="shared" si="26"/>
        <v>63951148350</v>
      </c>
      <c r="AA86" s="16">
        <f t="shared" si="26"/>
        <v>59687990199</v>
      </c>
      <c r="AB86" s="2"/>
      <c r="AC86" s="2"/>
      <c r="AD86" s="2"/>
      <c r="AE86" s="2"/>
      <c r="AF86" s="2"/>
    </row>
    <row r="87" spans="1:32" x14ac:dyDescent="0.25">
      <c r="A87" s="8" t="s">
        <v>3</v>
      </c>
      <c r="B87" s="18">
        <v>15415898000</v>
      </c>
      <c r="C87" s="18">
        <v>15101167529</v>
      </c>
      <c r="D87" s="18">
        <v>15356295000</v>
      </c>
      <c r="E87" s="18">
        <v>14856668977</v>
      </c>
      <c r="F87" s="18">
        <v>16389974000</v>
      </c>
      <c r="G87" s="18">
        <v>16069227984</v>
      </c>
      <c r="H87" s="18">
        <v>17116017000</v>
      </c>
      <c r="I87" s="18">
        <v>16139437048</v>
      </c>
      <c r="J87" s="18">
        <v>19009260000</v>
      </c>
      <c r="K87" s="18">
        <v>18455142531</v>
      </c>
      <c r="L87" s="18">
        <v>19573611000</v>
      </c>
      <c r="M87" s="18">
        <v>19324887170</v>
      </c>
      <c r="N87" s="18">
        <v>19973663569</v>
      </c>
      <c r="O87" s="18">
        <v>19735020380</v>
      </c>
      <c r="P87" s="18">
        <v>22155894000</v>
      </c>
      <c r="Q87" s="18">
        <v>20816926277</v>
      </c>
      <c r="R87" s="18">
        <v>23721358320</v>
      </c>
      <c r="S87" s="18">
        <v>21735675580</v>
      </c>
      <c r="T87" s="18">
        <v>23507752000</v>
      </c>
      <c r="U87" s="18">
        <v>22980224812</v>
      </c>
      <c r="V87" s="18">
        <v>24976718000</v>
      </c>
      <c r="W87" s="18">
        <v>24320029616</v>
      </c>
      <c r="X87" s="18">
        <v>26734875000</v>
      </c>
      <c r="Y87" s="18">
        <v>25330582123</v>
      </c>
      <c r="Z87" s="18">
        <v>27761151000</v>
      </c>
      <c r="AA87" s="18">
        <v>26849762168</v>
      </c>
    </row>
    <row r="88" spans="1:32" x14ac:dyDescent="0.25">
      <c r="A88" s="8" t="s">
        <v>5</v>
      </c>
      <c r="B88" s="18">
        <v>16080473000</v>
      </c>
      <c r="C88" s="18">
        <v>15887260640</v>
      </c>
      <c r="D88" s="18">
        <v>22276769000</v>
      </c>
      <c r="E88" s="18">
        <v>22193005953</v>
      </c>
      <c r="F88" s="18">
        <v>19826289180</v>
      </c>
      <c r="G88" s="18">
        <v>19805569231</v>
      </c>
      <c r="H88" s="18">
        <v>5900000000</v>
      </c>
      <c r="I88" s="18">
        <v>5896631202</v>
      </c>
      <c r="J88" s="18">
        <v>6480000000</v>
      </c>
      <c r="K88" s="18">
        <v>6355773006</v>
      </c>
      <c r="L88" s="18">
        <v>10606000000</v>
      </c>
      <c r="M88" s="18">
        <v>10232372605</v>
      </c>
      <c r="N88" s="18">
        <v>15216947433</v>
      </c>
      <c r="O88" s="18">
        <v>14737586674</v>
      </c>
      <c r="P88" s="18">
        <v>26563447433</v>
      </c>
      <c r="Q88" s="18">
        <v>25257779081</v>
      </c>
      <c r="R88" s="18">
        <f>+R89</f>
        <v>49836922000</v>
      </c>
      <c r="S88" s="18">
        <f>SUM(S89:S90)</f>
        <v>29558618948</v>
      </c>
      <c r="T88" s="18">
        <f t="shared" ref="T88:AA88" si="27">SUM(T89:T90)</f>
        <v>32923531000</v>
      </c>
      <c r="U88" s="18">
        <f t="shared" si="27"/>
        <v>32700342718</v>
      </c>
      <c r="V88" s="18">
        <f t="shared" si="27"/>
        <v>34275808000</v>
      </c>
      <c r="W88" s="18">
        <f t="shared" si="27"/>
        <v>34158173124</v>
      </c>
      <c r="X88" s="18">
        <f t="shared" si="27"/>
        <v>36030518000</v>
      </c>
      <c r="Y88" s="18">
        <f t="shared" si="27"/>
        <v>35935548828</v>
      </c>
      <c r="Z88" s="18">
        <f t="shared" si="27"/>
        <v>36189997350</v>
      </c>
      <c r="AA88" s="18">
        <f t="shared" si="27"/>
        <v>32838228031</v>
      </c>
    </row>
    <row r="89" spans="1:32" x14ac:dyDescent="0.25">
      <c r="A89" s="9" t="s">
        <v>6</v>
      </c>
      <c r="B89" s="18">
        <v>15930588642</v>
      </c>
      <c r="C89" s="18">
        <v>15744572071</v>
      </c>
      <c r="D89" s="18">
        <v>21855114538</v>
      </c>
      <c r="E89" s="18">
        <v>21814797750</v>
      </c>
      <c r="F89" s="18">
        <v>18749935000</v>
      </c>
      <c r="G89" s="18">
        <v>18749356811</v>
      </c>
      <c r="H89" s="18">
        <v>5900000000</v>
      </c>
      <c r="I89" s="18">
        <v>5896631202</v>
      </c>
      <c r="J89" s="18">
        <v>6480000000</v>
      </c>
      <c r="K89" s="18">
        <v>6355773006</v>
      </c>
      <c r="L89" s="18">
        <v>10606000000</v>
      </c>
      <c r="M89" s="18">
        <v>10232372605</v>
      </c>
      <c r="N89" s="18">
        <v>15216947433</v>
      </c>
      <c r="O89" s="18">
        <v>14737586674</v>
      </c>
      <c r="P89" s="18">
        <v>26563447433</v>
      </c>
      <c r="Q89" s="18">
        <v>25257779081</v>
      </c>
      <c r="R89" s="18">
        <v>49836922000</v>
      </c>
      <c r="S89" s="18">
        <v>29558618948</v>
      </c>
      <c r="T89" s="18">
        <v>32923531000</v>
      </c>
      <c r="U89" s="18">
        <v>32700342718</v>
      </c>
      <c r="V89" s="18">
        <v>34275808000</v>
      </c>
      <c r="W89" s="18">
        <v>34158173124</v>
      </c>
      <c r="X89" s="18">
        <v>36030518000</v>
      </c>
      <c r="Y89" s="18">
        <v>35935548828</v>
      </c>
      <c r="Z89" s="18">
        <v>36189997350</v>
      </c>
      <c r="AA89" s="18">
        <v>32838228031</v>
      </c>
    </row>
    <row r="90" spans="1:32" x14ac:dyDescent="0.25">
      <c r="A90" s="9" t="s">
        <v>8</v>
      </c>
      <c r="B90" s="18">
        <v>149884358</v>
      </c>
      <c r="C90" s="18">
        <v>142688569</v>
      </c>
      <c r="D90" s="18">
        <v>421654462</v>
      </c>
      <c r="E90" s="18">
        <v>378208203</v>
      </c>
      <c r="F90" s="18">
        <v>1076354180</v>
      </c>
      <c r="G90" s="18">
        <v>1056212420</v>
      </c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</row>
    <row r="91" spans="1:32" hidden="1" x14ac:dyDescent="0.25">
      <c r="A91" s="9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</row>
    <row r="92" spans="1:32" s="3" customFormat="1" x14ac:dyDescent="0.25">
      <c r="A92" s="7" t="s">
        <v>24</v>
      </c>
      <c r="B92" s="16"/>
      <c r="C92" s="16"/>
      <c r="D92" s="16"/>
      <c r="E92" s="16"/>
      <c r="F92" s="16"/>
      <c r="G92" s="16"/>
      <c r="H92" s="16">
        <v>21798510000</v>
      </c>
      <c r="I92" s="16">
        <v>21230776931</v>
      </c>
      <c r="J92" s="16">
        <v>35813252715</v>
      </c>
      <c r="K92" s="16">
        <v>34243350367</v>
      </c>
      <c r="L92" s="16">
        <v>71744397153</v>
      </c>
      <c r="M92" s="16">
        <v>68595944837</v>
      </c>
      <c r="N92" s="16">
        <v>87039220282</v>
      </c>
      <c r="O92" s="16">
        <v>81338379638</v>
      </c>
      <c r="P92" s="16">
        <v>146838087787</v>
      </c>
      <c r="Q92" s="16">
        <v>140585697230</v>
      </c>
      <c r="R92" s="16">
        <f>SUM(R93:R94)</f>
        <v>140950396000</v>
      </c>
      <c r="S92" s="16">
        <f t="shared" ref="S92:AA92" si="28">SUM(S93:S94)</f>
        <v>126096067393</v>
      </c>
      <c r="T92" s="16">
        <f t="shared" si="28"/>
        <v>124678163448</v>
      </c>
      <c r="U92" s="16">
        <f t="shared" si="28"/>
        <v>121827819286</v>
      </c>
      <c r="V92" s="16">
        <f t="shared" si="28"/>
        <v>133735175674</v>
      </c>
      <c r="W92" s="16">
        <f t="shared" si="28"/>
        <v>129780199456</v>
      </c>
      <c r="X92" s="16">
        <f t="shared" si="28"/>
        <v>140963575983</v>
      </c>
      <c r="Y92" s="16">
        <f t="shared" si="28"/>
        <v>138630725086</v>
      </c>
      <c r="Z92" s="16">
        <f t="shared" si="28"/>
        <v>142806389919</v>
      </c>
      <c r="AA92" s="16">
        <f t="shared" si="28"/>
        <v>131057178085</v>
      </c>
      <c r="AB92" s="2"/>
      <c r="AC92" s="2"/>
      <c r="AD92" s="2"/>
      <c r="AE92" s="2"/>
      <c r="AF92" s="2"/>
    </row>
    <row r="93" spans="1:32" x14ac:dyDescent="0.25">
      <c r="A93" s="8" t="s">
        <v>3</v>
      </c>
      <c r="B93" s="18"/>
      <c r="C93" s="18"/>
      <c r="D93" s="18"/>
      <c r="E93" s="18"/>
      <c r="F93" s="18"/>
      <c r="G93" s="18"/>
      <c r="H93" s="18">
        <v>4024310000</v>
      </c>
      <c r="I93" s="18">
        <v>3607730717</v>
      </c>
      <c r="J93" s="18">
        <v>7372624000</v>
      </c>
      <c r="K93" s="18">
        <v>7175498066</v>
      </c>
      <c r="L93" s="18">
        <v>7719769000</v>
      </c>
      <c r="M93" s="18">
        <v>7305561522</v>
      </c>
      <c r="N93" s="18">
        <v>8033269003</v>
      </c>
      <c r="O93" s="18">
        <v>7924063634</v>
      </c>
      <c r="P93" s="18">
        <v>9382564795</v>
      </c>
      <c r="Q93" s="18">
        <v>9128940444</v>
      </c>
      <c r="R93" s="18">
        <v>10282276000</v>
      </c>
      <c r="S93" s="18">
        <v>9705233701</v>
      </c>
      <c r="T93" s="18">
        <v>11037567000</v>
      </c>
      <c r="U93" s="18">
        <v>10395638760</v>
      </c>
      <c r="V93" s="18">
        <v>11451303000</v>
      </c>
      <c r="W93" s="18">
        <v>10932411635</v>
      </c>
      <c r="X93" s="18">
        <v>12579731000</v>
      </c>
      <c r="Y93" s="18">
        <v>12192409198</v>
      </c>
      <c r="Z93" s="18">
        <v>13095044000</v>
      </c>
      <c r="AA93" s="18">
        <v>12198749476</v>
      </c>
    </row>
    <row r="94" spans="1:32" x14ac:dyDescent="0.25">
      <c r="A94" s="8" t="s">
        <v>5</v>
      </c>
      <c r="B94" s="18"/>
      <c r="C94" s="18"/>
      <c r="D94" s="18"/>
      <c r="E94" s="18"/>
      <c r="F94" s="18"/>
      <c r="G94" s="18"/>
      <c r="H94" s="18">
        <v>17774200000</v>
      </c>
      <c r="I94" s="18">
        <v>17623046214</v>
      </c>
      <c r="J94" s="18">
        <v>28440628715</v>
      </c>
      <c r="K94" s="18">
        <v>27067852301</v>
      </c>
      <c r="L94" s="18">
        <v>64024628153</v>
      </c>
      <c r="M94" s="18">
        <v>61290383315</v>
      </c>
      <c r="N94" s="18">
        <v>79005951279</v>
      </c>
      <c r="O94" s="18">
        <v>73414316004</v>
      </c>
      <c r="P94" s="18">
        <v>137455522992</v>
      </c>
      <c r="Q94" s="18">
        <v>131456756786</v>
      </c>
      <c r="R94" s="18">
        <f>+R95</f>
        <v>130668120000</v>
      </c>
      <c r="S94" s="18">
        <f>SUM(S95:S97)</f>
        <v>116390833692</v>
      </c>
      <c r="T94" s="18">
        <f t="shared" ref="T94:AA94" si="29">SUM(T95:T97)</f>
        <v>113640596448</v>
      </c>
      <c r="U94" s="18">
        <f t="shared" si="29"/>
        <v>111432180526</v>
      </c>
      <c r="V94" s="18">
        <f t="shared" si="29"/>
        <v>122283872674</v>
      </c>
      <c r="W94" s="18">
        <f t="shared" si="29"/>
        <v>118847787821</v>
      </c>
      <c r="X94" s="18">
        <f t="shared" si="29"/>
        <v>128383844983</v>
      </c>
      <c r="Y94" s="18">
        <f t="shared" si="29"/>
        <v>126438315888</v>
      </c>
      <c r="Z94" s="18">
        <f t="shared" si="29"/>
        <v>129711345919</v>
      </c>
      <c r="AA94" s="18">
        <f t="shared" si="29"/>
        <v>118858428609</v>
      </c>
    </row>
    <row r="95" spans="1:32" x14ac:dyDescent="0.25">
      <c r="A95" s="9" t="s">
        <v>6</v>
      </c>
      <c r="B95" s="18"/>
      <c r="C95" s="18"/>
      <c r="D95" s="18"/>
      <c r="E95" s="18"/>
      <c r="F95" s="18"/>
      <c r="G95" s="18"/>
      <c r="H95" s="18">
        <v>17763866934</v>
      </c>
      <c r="I95" s="18">
        <v>17623046214</v>
      </c>
      <c r="J95" s="18">
        <v>27930300053</v>
      </c>
      <c r="K95" s="18">
        <v>26562236846</v>
      </c>
      <c r="L95" s="18">
        <v>64024628153</v>
      </c>
      <c r="M95" s="18">
        <v>61290383315</v>
      </c>
      <c r="N95" s="18">
        <v>79005951279</v>
      </c>
      <c r="O95" s="18">
        <v>73414316004</v>
      </c>
      <c r="P95" s="18">
        <v>137455522992</v>
      </c>
      <c r="Q95" s="18">
        <v>131456756786</v>
      </c>
      <c r="R95" s="18">
        <v>130668120000</v>
      </c>
      <c r="S95" s="18">
        <v>116390833692</v>
      </c>
      <c r="T95" s="18">
        <v>113632898798</v>
      </c>
      <c r="U95" s="18">
        <v>111424482876</v>
      </c>
      <c r="V95" s="18">
        <v>122217718498</v>
      </c>
      <c r="W95" s="18">
        <v>118781633645</v>
      </c>
      <c r="X95" s="18">
        <v>128383844983</v>
      </c>
      <c r="Y95" s="18">
        <v>126438315888</v>
      </c>
      <c r="Z95" s="18">
        <v>129711345919</v>
      </c>
      <c r="AA95" s="18">
        <v>118858428609</v>
      </c>
    </row>
    <row r="96" spans="1:32" x14ac:dyDescent="0.25">
      <c r="A96" s="9" t="s">
        <v>7</v>
      </c>
      <c r="B96" s="18"/>
      <c r="C96" s="18"/>
      <c r="D96" s="18"/>
      <c r="E96" s="18"/>
      <c r="F96" s="18"/>
      <c r="G96" s="18"/>
      <c r="H96" s="18">
        <v>10333066</v>
      </c>
      <c r="I96" s="18">
        <v>0</v>
      </c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>
        <v>7697650</v>
      </c>
      <c r="U96" s="18">
        <v>7697650</v>
      </c>
      <c r="V96" s="18">
        <v>66154176</v>
      </c>
      <c r="W96" s="18">
        <v>66154176</v>
      </c>
      <c r="X96" s="18"/>
      <c r="Y96" s="18"/>
      <c r="Z96" s="18"/>
      <c r="AA96" s="18"/>
    </row>
    <row r="97" spans="1:32" x14ac:dyDescent="0.25">
      <c r="A97" s="9" t="s">
        <v>8</v>
      </c>
      <c r="B97" s="18"/>
      <c r="C97" s="18"/>
      <c r="D97" s="18"/>
      <c r="E97" s="18"/>
      <c r="F97" s="18"/>
      <c r="G97" s="18"/>
      <c r="H97" s="18"/>
      <c r="I97" s="18"/>
      <c r="J97" s="18">
        <v>510328662</v>
      </c>
      <c r="K97" s="18">
        <v>505615455</v>
      </c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</row>
    <row r="98" spans="1:32" x14ac:dyDescent="0.25">
      <c r="A98" s="9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</row>
    <row r="99" spans="1:32" x14ac:dyDescent="0.25">
      <c r="A99" s="10" t="s">
        <v>25</v>
      </c>
      <c r="B99" s="19">
        <v>122274077508</v>
      </c>
      <c r="C99" s="19">
        <v>113852883152.27</v>
      </c>
      <c r="D99" s="19">
        <v>189980877645</v>
      </c>
      <c r="E99" s="19">
        <v>183629881322.33002</v>
      </c>
      <c r="F99" s="19">
        <v>172055386131</v>
      </c>
      <c r="G99" s="19">
        <v>156561040530</v>
      </c>
      <c r="H99" s="19">
        <v>166791118596</v>
      </c>
      <c r="I99" s="19">
        <v>156011198118</v>
      </c>
      <c r="J99" s="19">
        <v>176501055320</v>
      </c>
      <c r="K99" s="19">
        <v>123355953801</v>
      </c>
      <c r="L99" s="19">
        <v>164477517112</v>
      </c>
      <c r="M99" s="19">
        <v>153166591422</v>
      </c>
      <c r="N99" s="19">
        <v>127542981000</v>
      </c>
      <c r="O99" s="19">
        <v>123122859657</v>
      </c>
      <c r="P99" s="19">
        <v>115504680000</v>
      </c>
      <c r="Q99" s="19">
        <v>104184237444</v>
      </c>
      <c r="R99" s="19">
        <v>98944332885</v>
      </c>
      <c r="S99" s="19">
        <f>+S100+S108+S115</f>
        <v>88074430106</v>
      </c>
      <c r="T99" s="19">
        <f t="shared" ref="T99:AA99" si="30">+T100+T108+T115</f>
        <v>111541937000</v>
      </c>
      <c r="U99" s="19">
        <f t="shared" si="30"/>
        <v>107449900311</v>
      </c>
      <c r="V99" s="19">
        <f t="shared" si="30"/>
        <v>134680462000</v>
      </c>
      <c r="W99" s="19">
        <f t="shared" si="30"/>
        <v>132244105171</v>
      </c>
      <c r="X99" s="19">
        <f>+X100+X108+X115</f>
        <v>227166807340</v>
      </c>
      <c r="Y99" s="19">
        <f t="shared" si="30"/>
        <v>221039911021</v>
      </c>
      <c r="Z99" s="19">
        <f t="shared" si="30"/>
        <v>164315771518</v>
      </c>
      <c r="AA99" s="19">
        <f t="shared" si="30"/>
        <v>154124243386</v>
      </c>
    </row>
    <row r="100" spans="1:32" s="3" customFormat="1" ht="30" x14ac:dyDescent="0.25">
      <c r="A100" s="11" t="s">
        <v>26</v>
      </c>
      <c r="B100" s="16">
        <f>SUM(B101:B102)</f>
        <v>44512015314</v>
      </c>
      <c r="C100" s="16">
        <f t="shared" ref="C100:AA100" si="31">SUM(C101:C102)</f>
        <v>42719203465.270004</v>
      </c>
      <c r="D100" s="16">
        <f t="shared" si="31"/>
        <v>92987666634</v>
      </c>
      <c r="E100" s="16">
        <f t="shared" si="31"/>
        <v>91425480145.330002</v>
      </c>
      <c r="F100" s="16">
        <f t="shared" si="31"/>
        <v>85610291920</v>
      </c>
      <c r="G100" s="16">
        <f t="shared" si="31"/>
        <v>73661532852</v>
      </c>
      <c r="H100" s="16">
        <f t="shared" si="31"/>
        <v>84625498890</v>
      </c>
      <c r="I100" s="16">
        <f t="shared" si="31"/>
        <v>82861845119</v>
      </c>
      <c r="J100" s="16">
        <f t="shared" si="31"/>
        <v>100056844675</v>
      </c>
      <c r="K100" s="16">
        <f t="shared" si="31"/>
        <v>51202794824</v>
      </c>
      <c r="L100" s="16">
        <f t="shared" si="31"/>
        <v>85009974000</v>
      </c>
      <c r="M100" s="16">
        <f t="shared" si="31"/>
        <v>82775133569</v>
      </c>
      <c r="N100" s="16">
        <f t="shared" si="31"/>
        <v>53722781000</v>
      </c>
      <c r="O100" s="16">
        <f t="shared" si="31"/>
        <v>53319794247</v>
      </c>
      <c r="P100" s="16">
        <f t="shared" si="31"/>
        <v>49787298000</v>
      </c>
      <c r="Q100" s="16">
        <f t="shared" si="31"/>
        <v>45740980336</v>
      </c>
      <c r="R100" s="16">
        <f t="shared" si="31"/>
        <v>37186618000</v>
      </c>
      <c r="S100" s="16">
        <f t="shared" si="31"/>
        <v>29854627665</v>
      </c>
      <c r="T100" s="16">
        <f t="shared" si="31"/>
        <v>42568104000</v>
      </c>
      <c r="U100" s="16">
        <f t="shared" si="31"/>
        <v>40033957748</v>
      </c>
      <c r="V100" s="16">
        <f t="shared" si="31"/>
        <v>55884077000</v>
      </c>
      <c r="W100" s="16">
        <f t="shared" si="31"/>
        <v>55871397030</v>
      </c>
      <c r="X100" s="16">
        <f t="shared" si="31"/>
        <v>142241397000</v>
      </c>
      <c r="Y100" s="16">
        <f t="shared" si="31"/>
        <v>137580589959</v>
      </c>
      <c r="Z100" s="16">
        <f t="shared" si="31"/>
        <v>79133255000</v>
      </c>
      <c r="AA100" s="16">
        <f t="shared" si="31"/>
        <v>71067890759</v>
      </c>
      <c r="AB100" s="2"/>
      <c r="AC100" s="2"/>
      <c r="AD100" s="2"/>
      <c r="AE100" s="2"/>
      <c r="AF100" s="2"/>
    </row>
    <row r="101" spans="1:32" x14ac:dyDescent="0.25">
      <c r="A101" s="8" t="s">
        <v>3</v>
      </c>
      <c r="B101" s="18">
        <v>6223608000</v>
      </c>
      <c r="C101" s="18">
        <v>5648942265.4400005</v>
      </c>
      <c r="D101" s="18">
        <v>7404905000</v>
      </c>
      <c r="E101" s="18">
        <v>6657935839</v>
      </c>
      <c r="F101" s="18">
        <v>8759979891</v>
      </c>
      <c r="G101" s="18">
        <v>8424162101</v>
      </c>
      <c r="H101" s="18">
        <v>9222816000</v>
      </c>
      <c r="I101" s="18">
        <v>8972066435</v>
      </c>
      <c r="J101" s="18">
        <v>9856143000</v>
      </c>
      <c r="K101" s="18">
        <v>8888649301</v>
      </c>
      <c r="L101" s="18">
        <v>9850974000</v>
      </c>
      <c r="M101" s="18">
        <v>8219114490</v>
      </c>
      <c r="N101" s="18">
        <v>10402781000</v>
      </c>
      <c r="O101" s="18">
        <v>9999821522</v>
      </c>
      <c r="P101" s="18">
        <v>10846298000</v>
      </c>
      <c r="Q101" s="18">
        <v>9826807716</v>
      </c>
      <c r="R101" s="18">
        <v>19200618000</v>
      </c>
      <c r="S101" s="18">
        <v>12105113195</v>
      </c>
      <c r="T101" s="18">
        <v>19818104000</v>
      </c>
      <c r="U101" s="18">
        <v>17693453669</v>
      </c>
      <c r="V101" s="18">
        <v>22051284000</v>
      </c>
      <c r="W101" s="18">
        <v>22044921177</v>
      </c>
      <c r="X101" s="18">
        <f>+[2]Hoja11!B124</f>
        <v>24901099000</v>
      </c>
      <c r="Y101" s="18">
        <f>+[2]Hoja11!C124</f>
        <v>24211646892</v>
      </c>
      <c r="Z101" s="18">
        <v>32400034000</v>
      </c>
      <c r="AA101" s="18">
        <v>25189737806</v>
      </c>
    </row>
    <row r="102" spans="1:32" x14ac:dyDescent="0.25">
      <c r="A102" s="8" t="s">
        <v>5</v>
      </c>
      <c r="B102" s="18">
        <f t="shared" ref="B102:W102" si="32">SUM(B103:B106)</f>
        <v>38288407314</v>
      </c>
      <c r="C102" s="18">
        <f t="shared" si="32"/>
        <v>37070261199.830002</v>
      </c>
      <c r="D102" s="18">
        <f t="shared" si="32"/>
        <v>85582761634</v>
      </c>
      <c r="E102" s="18">
        <f t="shared" si="32"/>
        <v>84767544306.330002</v>
      </c>
      <c r="F102" s="18">
        <f t="shared" si="32"/>
        <v>76850312029</v>
      </c>
      <c r="G102" s="18">
        <f t="shared" si="32"/>
        <v>65237370751</v>
      </c>
      <c r="H102" s="18">
        <f t="shared" si="32"/>
        <v>75402682890</v>
      </c>
      <c r="I102" s="18">
        <f t="shared" si="32"/>
        <v>73889778684</v>
      </c>
      <c r="J102" s="18">
        <f t="shared" si="32"/>
        <v>90200701675</v>
      </c>
      <c r="K102" s="18">
        <f t="shared" si="32"/>
        <v>42314145523</v>
      </c>
      <c r="L102" s="18">
        <f t="shared" si="32"/>
        <v>75159000000</v>
      </c>
      <c r="M102" s="18">
        <f t="shared" si="32"/>
        <v>74556019079</v>
      </c>
      <c r="N102" s="18">
        <f t="shared" si="32"/>
        <v>43320000000</v>
      </c>
      <c r="O102" s="18">
        <f t="shared" si="32"/>
        <v>43319972725</v>
      </c>
      <c r="P102" s="18">
        <f t="shared" si="32"/>
        <v>38941000000</v>
      </c>
      <c r="Q102" s="18">
        <f t="shared" si="32"/>
        <v>35914172620</v>
      </c>
      <c r="R102" s="18">
        <f t="shared" si="32"/>
        <v>17986000000</v>
      </c>
      <c r="S102" s="18">
        <f t="shared" si="32"/>
        <v>17749514470</v>
      </c>
      <c r="T102" s="18">
        <f t="shared" si="32"/>
        <v>22750000000</v>
      </c>
      <c r="U102" s="18">
        <f t="shared" si="32"/>
        <v>22340504079</v>
      </c>
      <c r="V102" s="18">
        <f t="shared" si="32"/>
        <v>33832793000</v>
      </c>
      <c r="W102" s="18">
        <f t="shared" si="32"/>
        <v>33826475853</v>
      </c>
      <c r="X102" s="18">
        <f>SUM(X103:X106)</f>
        <v>117340298000</v>
      </c>
      <c r="Y102" s="18">
        <f t="shared" ref="Y102:AA102" si="33">SUM(Y103:Y106)</f>
        <v>113368943067</v>
      </c>
      <c r="Z102" s="18">
        <f t="shared" si="33"/>
        <v>46733221000</v>
      </c>
      <c r="AA102" s="18">
        <f t="shared" si="33"/>
        <v>45878152953</v>
      </c>
    </row>
    <row r="103" spans="1:32" x14ac:dyDescent="0.25">
      <c r="A103" s="9" t="s">
        <v>6</v>
      </c>
      <c r="B103" s="18">
        <v>33224880000</v>
      </c>
      <c r="C103" s="18">
        <v>33065348820</v>
      </c>
      <c r="D103" s="18">
        <v>76993300943</v>
      </c>
      <c r="E103" s="18">
        <v>76855531020</v>
      </c>
      <c r="F103" s="18">
        <v>60573274332</v>
      </c>
      <c r="G103" s="18">
        <v>49728534798</v>
      </c>
      <c r="H103" s="18">
        <v>62574705424</v>
      </c>
      <c r="I103" s="18">
        <v>61289263932</v>
      </c>
      <c r="J103" s="18">
        <v>51750281129</v>
      </c>
      <c r="K103" s="18">
        <v>34274217173</v>
      </c>
      <c r="L103" s="18">
        <v>75120741392</v>
      </c>
      <c r="M103" s="18">
        <v>74517760471</v>
      </c>
      <c r="N103" s="18">
        <v>43320000000</v>
      </c>
      <c r="O103" s="18">
        <v>43319972725</v>
      </c>
      <c r="P103" s="18">
        <v>38941000000</v>
      </c>
      <c r="Q103" s="18">
        <v>35914172620</v>
      </c>
      <c r="R103" s="18">
        <v>17983269580</v>
      </c>
      <c r="S103" s="18">
        <v>17746784051</v>
      </c>
      <c r="T103" s="18">
        <v>22741828935</v>
      </c>
      <c r="U103" s="18">
        <v>22332335014</v>
      </c>
      <c r="V103" s="18">
        <v>33764167379</v>
      </c>
      <c r="W103" s="18">
        <v>33757850232</v>
      </c>
      <c r="X103" s="18">
        <f>+[2]Hoja11!B131</f>
        <v>117340298000</v>
      </c>
      <c r="Y103" s="18">
        <f>+[2]Hoja11!C131</f>
        <v>113368943067</v>
      </c>
      <c r="Z103" s="18">
        <v>46733221000</v>
      </c>
      <c r="AA103" s="18">
        <v>45878152953</v>
      </c>
    </row>
    <row r="104" spans="1:32" x14ac:dyDescent="0.25">
      <c r="A104" s="9" t="s">
        <v>7</v>
      </c>
      <c r="B104" s="18">
        <v>1069557000</v>
      </c>
      <c r="C104" s="18">
        <v>40000000</v>
      </c>
      <c r="D104" s="18">
        <v>498082000</v>
      </c>
      <c r="E104" s="18">
        <v>25001841</v>
      </c>
      <c r="F104" s="18">
        <v>540038668</v>
      </c>
      <c r="G104" s="18">
        <v>518559092</v>
      </c>
      <c r="H104" s="18">
        <v>544294576</v>
      </c>
      <c r="I104" s="18">
        <v>391794576</v>
      </c>
      <c r="J104" s="18">
        <v>249158871</v>
      </c>
      <c r="K104" s="18">
        <v>234858871</v>
      </c>
      <c r="L104" s="18">
        <v>38258608</v>
      </c>
      <c r="M104" s="18">
        <v>38258608</v>
      </c>
      <c r="N104" s="18"/>
      <c r="O104" s="18"/>
      <c r="P104" s="18"/>
      <c r="Q104" s="18"/>
      <c r="R104" s="18">
        <v>2730420</v>
      </c>
      <c r="S104" s="18">
        <v>2730419</v>
      </c>
      <c r="T104" s="18">
        <v>8171065</v>
      </c>
      <c r="U104" s="18">
        <v>8169065</v>
      </c>
      <c r="V104" s="18">
        <v>68625621</v>
      </c>
      <c r="W104" s="18">
        <v>68625621</v>
      </c>
      <c r="X104" s="18"/>
      <c r="Y104" s="18"/>
      <c r="Z104" s="18"/>
      <c r="AA104" s="18"/>
    </row>
    <row r="105" spans="1:32" x14ac:dyDescent="0.25">
      <c r="A105" s="9" t="s">
        <v>8</v>
      </c>
      <c r="B105" s="18">
        <v>3993970314</v>
      </c>
      <c r="C105" s="18">
        <v>3964912379.8299999</v>
      </c>
      <c r="D105" s="18">
        <v>8091378691</v>
      </c>
      <c r="E105" s="18">
        <v>7887011445.3299999</v>
      </c>
      <c r="F105" s="18">
        <v>15736999029</v>
      </c>
      <c r="G105" s="18">
        <v>14990276861</v>
      </c>
      <c r="H105" s="18">
        <v>12283682890</v>
      </c>
      <c r="I105" s="18">
        <v>12208720176</v>
      </c>
      <c r="J105" s="18">
        <v>8201261675</v>
      </c>
      <c r="K105" s="18">
        <v>7805069479</v>
      </c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</row>
    <row r="106" spans="1:32" x14ac:dyDescent="0.25">
      <c r="A106" s="9" t="s">
        <v>14</v>
      </c>
      <c r="B106" s="18"/>
      <c r="C106" s="18"/>
      <c r="D106" s="18"/>
      <c r="E106" s="18"/>
      <c r="F106" s="18"/>
      <c r="G106" s="18"/>
      <c r="H106" s="18"/>
      <c r="I106" s="18"/>
      <c r="J106" s="18">
        <v>30000000000</v>
      </c>
      <c r="K106" s="18">
        <v>0</v>
      </c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</row>
    <row r="107" spans="1:32" x14ac:dyDescent="0.25">
      <c r="A107" s="9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</row>
    <row r="108" spans="1:32" s="3" customFormat="1" ht="25.5" customHeight="1" x14ac:dyDescent="0.25">
      <c r="A108" s="11" t="s">
        <v>27</v>
      </c>
      <c r="B108" s="16">
        <f t="shared" ref="B108:W108" si="34">SUM(B109:B110)</f>
        <v>64808433000</v>
      </c>
      <c r="C108" s="16">
        <f t="shared" si="34"/>
        <v>60103775708</v>
      </c>
      <c r="D108" s="16">
        <f t="shared" si="34"/>
        <v>75244012457</v>
      </c>
      <c r="E108" s="16">
        <f t="shared" si="34"/>
        <v>70605458964</v>
      </c>
      <c r="F108" s="16">
        <f t="shared" si="34"/>
        <v>69331985217</v>
      </c>
      <c r="G108" s="16">
        <f t="shared" si="34"/>
        <v>66093908922</v>
      </c>
      <c r="H108" s="16">
        <f t="shared" si="34"/>
        <v>65190124637</v>
      </c>
      <c r="I108" s="16">
        <f t="shared" si="34"/>
        <v>56631298311</v>
      </c>
      <c r="J108" s="16">
        <f t="shared" si="34"/>
        <v>60456517946</v>
      </c>
      <c r="K108" s="16">
        <f t="shared" si="34"/>
        <v>56416871385</v>
      </c>
      <c r="L108" s="16">
        <f t="shared" si="34"/>
        <v>68015982112</v>
      </c>
      <c r="M108" s="16">
        <f t="shared" si="34"/>
        <v>59478319424</v>
      </c>
      <c r="N108" s="16">
        <f t="shared" si="34"/>
        <v>56285525000</v>
      </c>
      <c r="O108" s="16">
        <f t="shared" si="34"/>
        <v>52706030011</v>
      </c>
      <c r="P108" s="16">
        <f t="shared" si="34"/>
        <v>52114070000</v>
      </c>
      <c r="Q108" s="16">
        <f t="shared" si="34"/>
        <v>45057066281</v>
      </c>
      <c r="R108" s="16">
        <f t="shared" si="34"/>
        <v>47399697885</v>
      </c>
      <c r="S108" s="16">
        <f t="shared" si="34"/>
        <v>45415072899</v>
      </c>
      <c r="T108" s="16">
        <f t="shared" si="34"/>
        <v>49707934000</v>
      </c>
      <c r="U108" s="16">
        <f t="shared" si="34"/>
        <v>48503937896</v>
      </c>
      <c r="V108" s="16">
        <f t="shared" si="34"/>
        <v>58524755000</v>
      </c>
      <c r="W108" s="16">
        <f t="shared" si="34"/>
        <v>56573864578</v>
      </c>
      <c r="X108" s="16">
        <f>SUM(X109:X110)</f>
        <v>61384091340</v>
      </c>
      <c r="Y108" s="16">
        <f t="shared" ref="Y108:AA108" si="35">SUM(Y109:Y110)</f>
        <v>60629484746</v>
      </c>
      <c r="Z108" s="16">
        <f t="shared" si="35"/>
        <v>61815822318</v>
      </c>
      <c r="AA108" s="16">
        <f t="shared" si="35"/>
        <v>60385522642</v>
      </c>
      <c r="AB108" s="2"/>
      <c r="AC108" s="2"/>
      <c r="AD108" s="2"/>
      <c r="AE108" s="2"/>
      <c r="AF108" s="2"/>
    </row>
    <row r="109" spans="1:32" x14ac:dyDescent="0.25">
      <c r="A109" s="8" t="s">
        <v>3</v>
      </c>
      <c r="B109" s="18">
        <v>2082258000</v>
      </c>
      <c r="C109" s="18">
        <v>1975200284</v>
      </c>
      <c r="D109" s="18">
        <v>2256228668</v>
      </c>
      <c r="E109" s="18">
        <v>2067315623</v>
      </c>
      <c r="F109" s="18">
        <v>3659331849</v>
      </c>
      <c r="G109" s="18">
        <v>3375819975</v>
      </c>
      <c r="H109" s="18">
        <v>8632867233</v>
      </c>
      <c r="I109" s="18">
        <v>4392136467</v>
      </c>
      <c r="J109" s="18">
        <v>8212076946</v>
      </c>
      <c r="K109" s="18">
        <v>6936104479</v>
      </c>
      <c r="L109" s="18">
        <v>8123222000</v>
      </c>
      <c r="M109" s="18">
        <v>7940147132</v>
      </c>
      <c r="N109" s="18">
        <v>8547325000</v>
      </c>
      <c r="O109" s="18">
        <v>8115379446</v>
      </c>
      <c r="P109" s="18">
        <v>8933770000</v>
      </c>
      <c r="Q109" s="18">
        <v>8630512261</v>
      </c>
      <c r="R109" s="18">
        <v>10090697885</v>
      </c>
      <c r="S109" s="18">
        <v>9802980661</v>
      </c>
      <c r="T109" s="18">
        <v>12007115000</v>
      </c>
      <c r="U109" s="18">
        <v>11657345743</v>
      </c>
      <c r="V109" s="18">
        <v>12704442000</v>
      </c>
      <c r="W109" s="18">
        <v>12224241686</v>
      </c>
      <c r="X109" s="18">
        <f>+[2]Hoja11!B133</f>
        <v>13189476000</v>
      </c>
      <c r="Y109" s="18">
        <f>+[2]Hoja11!C133</f>
        <v>12463617084</v>
      </c>
      <c r="Z109" s="18">
        <v>13908168000</v>
      </c>
      <c r="AA109" s="18">
        <v>13316268527</v>
      </c>
    </row>
    <row r="110" spans="1:32" x14ac:dyDescent="0.25">
      <c r="A110" s="8" t="s">
        <v>5</v>
      </c>
      <c r="B110" s="18">
        <v>62726175000</v>
      </c>
      <c r="C110" s="18">
        <v>58128575424</v>
      </c>
      <c r="D110" s="18">
        <v>72987783789</v>
      </c>
      <c r="E110" s="18">
        <v>68538143341</v>
      </c>
      <c r="F110" s="18">
        <v>65672653368</v>
      </c>
      <c r="G110" s="18">
        <v>62718088947</v>
      </c>
      <c r="H110" s="18">
        <v>56557257404</v>
      </c>
      <c r="I110" s="18">
        <v>52239161844</v>
      </c>
      <c r="J110" s="18">
        <v>52244441000</v>
      </c>
      <c r="K110" s="18">
        <v>49480766906</v>
      </c>
      <c r="L110" s="18">
        <v>59892760112</v>
      </c>
      <c r="M110" s="18">
        <v>51538172292</v>
      </c>
      <c r="N110" s="18">
        <v>47738200000</v>
      </c>
      <c r="O110" s="18">
        <v>44590650565</v>
      </c>
      <c r="P110" s="18">
        <v>43180300000</v>
      </c>
      <c r="Q110" s="18">
        <v>36426554020</v>
      </c>
      <c r="R110" s="18">
        <v>37309000000</v>
      </c>
      <c r="S110" s="18">
        <v>35612092238</v>
      </c>
      <c r="T110" s="18">
        <v>37700819000</v>
      </c>
      <c r="U110" s="18">
        <v>36846592153</v>
      </c>
      <c r="V110" s="18">
        <v>45820313000</v>
      </c>
      <c r="W110" s="18">
        <v>44349622892</v>
      </c>
      <c r="X110" s="18">
        <f>SUM(X111:X113)</f>
        <v>48194615340</v>
      </c>
      <c r="Y110" s="18">
        <f t="shared" ref="Y110:AA110" si="36">SUM(Y111:Y113)</f>
        <v>48165867662</v>
      </c>
      <c r="Z110" s="18">
        <f t="shared" si="36"/>
        <v>47907654318</v>
      </c>
      <c r="AA110" s="18">
        <f t="shared" si="36"/>
        <v>47069254115</v>
      </c>
    </row>
    <row r="111" spans="1:32" x14ac:dyDescent="0.25">
      <c r="A111" s="9" t="s">
        <v>6</v>
      </c>
      <c r="B111" s="18">
        <v>45813600000</v>
      </c>
      <c r="C111" s="18">
        <v>43895608592</v>
      </c>
      <c r="D111" s="18">
        <v>57806492869</v>
      </c>
      <c r="E111" s="18">
        <v>54870751485</v>
      </c>
      <c r="F111" s="18">
        <v>42463005340</v>
      </c>
      <c r="G111" s="18">
        <v>40552832171</v>
      </c>
      <c r="H111" s="18">
        <v>36384190193</v>
      </c>
      <c r="I111" s="18">
        <v>33487348795</v>
      </c>
      <c r="J111" s="18">
        <v>41093054441</v>
      </c>
      <c r="K111" s="18">
        <v>39602306359</v>
      </c>
      <c r="L111" s="18">
        <v>59544154198</v>
      </c>
      <c r="M111" s="18">
        <v>51200691722</v>
      </c>
      <c r="N111" s="18">
        <v>47173010711</v>
      </c>
      <c r="O111" s="18">
        <v>44242827845</v>
      </c>
      <c r="P111" s="18">
        <v>42130655093</v>
      </c>
      <c r="Q111" s="18">
        <v>36063905094</v>
      </c>
      <c r="R111" s="18">
        <v>36037119931</v>
      </c>
      <c r="S111" s="18">
        <v>35134104394</v>
      </c>
      <c r="T111" s="18">
        <v>36595888904</v>
      </c>
      <c r="U111" s="18">
        <v>36583620154</v>
      </c>
      <c r="V111" s="18">
        <v>45080663206</v>
      </c>
      <c r="W111" s="18">
        <v>43609973098</v>
      </c>
      <c r="X111" s="18">
        <f>+[2]Hoja11!B141</f>
        <v>48194615340</v>
      </c>
      <c r="Y111" s="18">
        <f>+[2]Hoja11!C141</f>
        <v>48165867662</v>
      </c>
      <c r="Z111" s="18">
        <v>47907654318</v>
      </c>
      <c r="AA111" s="18">
        <v>47069254115</v>
      </c>
    </row>
    <row r="112" spans="1:32" x14ac:dyDescent="0.25">
      <c r="A112" s="9" t="s">
        <v>7</v>
      </c>
      <c r="B112" s="18">
        <v>929003000</v>
      </c>
      <c r="C112" s="18">
        <v>227761522</v>
      </c>
      <c r="D112" s="18">
        <v>1757000000</v>
      </c>
      <c r="E112" s="18">
        <v>452322660</v>
      </c>
      <c r="F112" s="18">
        <v>939699000</v>
      </c>
      <c r="G112" s="18">
        <v>303864678</v>
      </c>
      <c r="H112" s="18">
        <v>3268800000</v>
      </c>
      <c r="I112" s="18">
        <v>1971432973</v>
      </c>
      <c r="J112" s="18">
        <v>2094180000</v>
      </c>
      <c r="K112" s="18">
        <v>827659514</v>
      </c>
      <c r="L112" s="18">
        <v>348605914</v>
      </c>
      <c r="M112" s="18">
        <v>337480570</v>
      </c>
      <c r="N112" s="18">
        <v>565189289</v>
      </c>
      <c r="O112" s="18">
        <v>347822720</v>
      </c>
      <c r="P112" s="18">
        <v>1049644907</v>
      </c>
      <c r="Q112" s="18">
        <v>362648926</v>
      </c>
      <c r="R112" s="18">
        <v>1271880069</v>
      </c>
      <c r="S112" s="18">
        <v>477987844</v>
      </c>
      <c r="T112" s="18">
        <v>1104930096</v>
      </c>
      <c r="U112" s="18">
        <v>262971999</v>
      </c>
      <c r="V112" s="18">
        <v>739649794</v>
      </c>
      <c r="W112" s="18">
        <v>739649794</v>
      </c>
      <c r="X112" s="18"/>
      <c r="Y112" s="18"/>
      <c r="Z112" s="18"/>
      <c r="AA112" s="18"/>
    </row>
    <row r="113" spans="1:32" x14ac:dyDescent="0.25">
      <c r="A113" s="9" t="s">
        <v>8</v>
      </c>
      <c r="B113" s="18">
        <v>15983572000</v>
      </c>
      <c r="C113" s="18">
        <v>14005205310</v>
      </c>
      <c r="D113" s="18">
        <v>13424290920</v>
      </c>
      <c r="E113" s="18">
        <v>13215069196</v>
      </c>
      <c r="F113" s="18">
        <v>22269949028</v>
      </c>
      <c r="G113" s="18">
        <v>21861392098</v>
      </c>
      <c r="H113" s="18">
        <v>16904267211</v>
      </c>
      <c r="I113" s="18">
        <v>16780380076</v>
      </c>
      <c r="J113" s="18">
        <v>9057205723</v>
      </c>
      <c r="K113" s="18">
        <v>9050801033</v>
      </c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</row>
    <row r="114" spans="1:32" hidden="1" x14ac:dyDescent="0.25">
      <c r="A114" s="9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</row>
    <row r="115" spans="1:32" s="3" customFormat="1" x14ac:dyDescent="0.25">
      <c r="A115" s="7" t="s">
        <v>28</v>
      </c>
      <c r="B115" s="16">
        <v>12953629194</v>
      </c>
      <c r="C115" s="16">
        <v>11029903979</v>
      </c>
      <c r="D115" s="16">
        <v>21749198554</v>
      </c>
      <c r="E115" s="16">
        <v>21598942213</v>
      </c>
      <c r="F115" s="16">
        <v>17113108994</v>
      </c>
      <c r="G115" s="16">
        <v>16805598756</v>
      </c>
      <c r="H115" s="16">
        <v>16975495069</v>
      </c>
      <c r="I115" s="16">
        <v>16518054688</v>
      </c>
      <c r="J115" s="16">
        <v>15987692699</v>
      </c>
      <c r="K115" s="16">
        <v>15736287592</v>
      </c>
      <c r="L115" s="16">
        <v>11451561000</v>
      </c>
      <c r="M115" s="16">
        <v>10913138429</v>
      </c>
      <c r="N115" s="16">
        <v>17534675000</v>
      </c>
      <c r="O115" s="16">
        <v>17097035399</v>
      </c>
      <c r="P115" s="16">
        <v>13603312000</v>
      </c>
      <c r="Q115" s="16">
        <v>13386190827</v>
      </c>
      <c r="R115" s="16">
        <v>14358017000</v>
      </c>
      <c r="S115" s="16">
        <v>12804729542</v>
      </c>
      <c r="T115" s="16">
        <v>19265899000</v>
      </c>
      <c r="U115" s="16">
        <v>18912004667</v>
      </c>
      <c r="V115" s="16">
        <f t="shared" ref="V115:W115" si="37">SUM(V116:V117)</f>
        <v>20271630000</v>
      </c>
      <c r="W115" s="16">
        <f t="shared" si="37"/>
        <v>19798843563</v>
      </c>
      <c r="X115" s="16">
        <f>SUM(X116:X117)</f>
        <v>23541319000</v>
      </c>
      <c r="Y115" s="16">
        <f t="shared" ref="Y115:AA115" si="38">SUM(Y116:Y117)</f>
        <v>22829836316</v>
      </c>
      <c r="Z115" s="16">
        <f t="shared" si="38"/>
        <v>23366694200</v>
      </c>
      <c r="AA115" s="16">
        <f t="shared" si="38"/>
        <v>22670829985</v>
      </c>
      <c r="AB115" s="2"/>
      <c r="AC115" s="2"/>
      <c r="AD115" s="2"/>
      <c r="AE115" s="2"/>
      <c r="AF115" s="2"/>
    </row>
    <row r="116" spans="1:32" x14ac:dyDescent="0.25">
      <c r="A116" s="8" t="s">
        <v>3</v>
      </c>
      <c r="B116" s="18">
        <v>2228063539</v>
      </c>
      <c r="C116" s="18">
        <v>2068047143</v>
      </c>
      <c r="D116" s="18">
        <v>2517678228</v>
      </c>
      <c r="E116" s="18">
        <v>2442944502</v>
      </c>
      <c r="F116" s="18">
        <v>3049858000</v>
      </c>
      <c r="G116" s="18">
        <v>2788824173</v>
      </c>
      <c r="H116" s="18">
        <v>3776524794</v>
      </c>
      <c r="I116" s="18">
        <v>3605473376</v>
      </c>
      <c r="J116" s="18">
        <v>3864383176</v>
      </c>
      <c r="K116" s="18">
        <v>3773582557</v>
      </c>
      <c r="L116" s="18">
        <v>3881561000</v>
      </c>
      <c r="M116" s="18">
        <v>3712122831</v>
      </c>
      <c r="N116" s="18">
        <v>4034675000</v>
      </c>
      <c r="O116" s="18">
        <v>3961848416</v>
      </c>
      <c r="P116" s="18">
        <v>4403312000</v>
      </c>
      <c r="Q116" s="18">
        <v>4323503841</v>
      </c>
      <c r="R116" s="18">
        <v>6095017000</v>
      </c>
      <c r="S116" s="18">
        <v>4696999568</v>
      </c>
      <c r="T116" s="18">
        <v>6403812000</v>
      </c>
      <c r="U116" s="18">
        <v>6170775435</v>
      </c>
      <c r="V116" s="18">
        <v>7090197000</v>
      </c>
      <c r="W116" s="18">
        <v>6703338748</v>
      </c>
      <c r="X116" s="18">
        <f>+[2]Hoja11!B143</f>
        <v>7388182000</v>
      </c>
      <c r="Y116" s="18">
        <f>+[2]Hoja11!C143</f>
        <v>6869225050</v>
      </c>
      <c r="Z116" s="18">
        <v>7726974200</v>
      </c>
      <c r="AA116" s="18">
        <v>7451075962</v>
      </c>
    </row>
    <row r="117" spans="1:32" x14ac:dyDescent="0.25">
      <c r="A117" s="8" t="s">
        <v>5</v>
      </c>
      <c r="B117" s="18">
        <v>10725565655</v>
      </c>
      <c r="C117" s="18">
        <v>8961856836</v>
      </c>
      <c r="D117" s="18">
        <v>19231520326</v>
      </c>
      <c r="E117" s="18">
        <v>19155997711</v>
      </c>
      <c r="F117" s="18">
        <v>14063250994</v>
      </c>
      <c r="G117" s="18">
        <v>14016774583</v>
      </c>
      <c r="H117" s="18">
        <v>13198970275</v>
      </c>
      <c r="I117" s="18">
        <v>12912581312</v>
      </c>
      <c r="J117" s="18">
        <v>12123309523</v>
      </c>
      <c r="K117" s="18">
        <v>11962705035</v>
      </c>
      <c r="L117" s="18">
        <v>7570000000</v>
      </c>
      <c r="M117" s="18">
        <v>7201015598</v>
      </c>
      <c r="N117" s="18">
        <v>13500000000</v>
      </c>
      <c r="O117" s="18">
        <v>13135186983</v>
      </c>
      <c r="P117" s="18">
        <v>9200000000</v>
      </c>
      <c r="Q117" s="18">
        <v>9062686986</v>
      </c>
      <c r="R117" s="18">
        <v>8263000000</v>
      </c>
      <c r="S117" s="18">
        <v>8107729974</v>
      </c>
      <c r="T117" s="18">
        <v>12862087000</v>
      </c>
      <c r="U117" s="18">
        <v>12741229232</v>
      </c>
      <c r="V117" s="18">
        <v>13181433000</v>
      </c>
      <c r="W117" s="18">
        <v>13095504815</v>
      </c>
      <c r="X117" s="18">
        <f>SUM(X118:X121)</f>
        <v>16153137000</v>
      </c>
      <c r="Y117" s="18">
        <f t="shared" ref="Y117:AA117" si="39">SUM(Y118:Y121)</f>
        <v>15960611266</v>
      </c>
      <c r="Z117" s="18">
        <f t="shared" si="39"/>
        <v>15639720000</v>
      </c>
      <c r="AA117" s="18">
        <f t="shared" si="39"/>
        <v>15219754023</v>
      </c>
    </row>
    <row r="118" spans="1:32" x14ac:dyDescent="0.25">
      <c r="A118" s="9" t="s">
        <v>6</v>
      </c>
      <c r="B118" s="18">
        <v>9550800000</v>
      </c>
      <c r="C118" s="18">
        <v>7824511792</v>
      </c>
      <c r="D118" s="18">
        <v>14361000000</v>
      </c>
      <c r="E118" s="18">
        <v>14336076765</v>
      </c>
      <c r="F118" s="18">
        <v>7261736000</v>
      </c>
      <c r="G118" s="18">
        <v>7242401706</v>
      </c>
      <c r="H118" s="18">
        <v>12100000000</v>
      </c>
      <c r="I118" s="18">
        <v>11844045999</v>
      </c>
      <c r="J118" s="18">
        <v>10004188000</v>
      </c>
      <c r="K118" s="18">
        <v>9876319502</v>
      </c>
      <c r="L118" s="18">
        <v>7243811678</v>
      </c>
      <c r="M118" s="18">
        <v>6874827276</v>
      </c>
      <c r="N118" s="18">
        <v>13500000000</v>
      </c>
      <c r="O118" s="18">
        <v>13135186983</v>
      </c>
      <c r="P118" s="18">
        <v>9200000000</v>
      </c>
      <c r="Q118" s="18">
        <v>9062686986</v>
      </c>
      <c r="R118" s="18">
        <v>8183000000</v>
      </c>
      <c r="S118" s="18">
        <v>8027729974</v>
      </c>
      <c r="T118" s="18">
        <v>12852890500</v>
      </c>
      <c r="U118" s="18">
        <v>12732032732</v>
      </c>
      <c r="V118" s="18">
        <v>13105202480</v>
      </c>
      <c r="W118" s="18">
        <v>13019274295</v>
      </c>
      <c r="X118" s="18">
        <f>+[2]Hoja11!B150</f>
        <v>16153137000</v>
      </c>
      <c r="Y118" s="18">
        <f>+[2]Hoja11!C150</f>
        <v>15960611266</v>
      </c>
      <c r="Z118" s="18">
        <v>15639720000</v>
      </c>
      <c r="AA118" s="18">
        <v>15219754023</v>
      </c>
    </row>
    <row r="119" spans="1:32" x14ac:dyDescent="0.25">
      <c r="A119" s="9" t="s">
        <v>7</v>
      </c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>
        <v>326188322</v>
      </c>
      <c r="M119" s="18">
        <v>326188322</v>
      </c>
      <c r="N119" s="18"/>
      <c r="O119" s="18"/>
      <c r="P119" s="18"/>
      <c r="Q119" s="18"/>
      <c r="R119" s="18">
        <v>0</v>
      </c>
      <c r="S119" s="18">
        <v>0</v>
      </c>
      <c r="T119" s="18">
        <v>9196500</v>
      </c>
      <c r="U119" s="18">
        <v>9196500</v>
      </c>
      <c r="V119" s="18">
        <v>76230520</v>
      </c>
      <c r="W119" s="18">
        <v>76230520</v>
      </c>
      <c r="X119" s="18"/>
      <c r="Y119" s="18"/>
      <c r="Z119" s="18"/>
      <c r="AA119" s="18"/>
    </row>
    <row r="120" spans="1:32" x14ac:dyDescent="0.25">
      <c r="A120" s="9" t="s">
        <v>8</v>
      </c>
      <c r="B120" s="18">
        <v>1174765655</v>
      </c>
      <c r="C120" s="18">
        <v>1137345044</v>
      </c>
      <c r="D120" s="18">
        <v>4870520326</v>
      </c>
      <c r="E120" s="18">
        <v>4819920946</v>
      </c>
      <c r="F120" s="18">
        <v>6801514994</v>
      </c>
      <c r="G120" s="18">
        <v>6774372877</v>
      </c>
      <c r="H120" s="18">
        <v>1098970275</v>
      </c>
      <c r="I120" s="18">
        <v>1068535313</v>
      </c>
      <c r="J120" s="18">
        <v>2119121523</v>
      </c>
      <c r="K120" s="18">
        <v>2086385533</v>
      </c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</row>
    <row r="121" spans="1:32" x14ac:dyDescent="0.25">
      <c r="A121" s="9" t="s">
        <v>14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>
        <v>80000000</v>
      </c>
      <c r="S121" s="18">
        <v>80000000</v>
      </c>
      <c r="T121" s="18"/>
      <c r="U121" s="18"/>
      <c r="V121" s="18"/>
      <c r="W121" s="18"/>
      <c r="X121" s="18"/>
      <c r="Y121" s="18"/>
      <c r="Z121" s="18"/>
      <c r="AA121" s="18"/>
    </row>
    <row r="122" spans="1:32" x14ac:dyDescent="0.25">
      <c r="A122" s="9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</row>
    <row r="123" spans="1:32" x14ac:dyDescent="0.25">
      <c r="A123" s="10" t="s">
        <v>29</v>
      </c>
      <c r="B123" s="19">
        <v>2274916200090.04</v>
      </c>
      <c r="C123" s="19">
        <v>2223934152747.8799</v>
      </c>
      <c r="D123" s="19">
        <v>2345665112436</v>
      </c>
      <c r="E123" s="19">
        <v>2280602028300.1401</v>
      </c>
      <c r="F123" s="19">
        <v>2453083513563</v>
      </c>
      <c r="G123" s="19">
        <v>2365786103690.6001</v>
      </c>
      <c r="H123" s="19">
        <v>2577962306721</v>
      </c>
      <c r="I123" s="19">
        <v>2450966901284.6001</v>
      </c>
      <c r="J123" s="19">
        <v>2830263641228</v>
      </c>
      <c r="K123" s="19">
        <v>2514375124478.6001</v>
      </c>
      <c r="L123" s="19">
        <v>3299500465240</v>
      </c>
      <c r="M123" s="19">
        <v>3072000565290</v>
      </c>
      <c r="N123" s="19">
        <v>3168797789298</v>
      </c>
      <c r="O123" s="19">
        <v>2801718148467</v>
      </c>
      <c r="P123" s="19">
        <v>3560707534913</v>
      </c>
      <c r="Q123" s="19">
        <v>3428583335678</v>
      </c>
      <c r="R123" s="19">
        <v>3469192672502</v>
      </c>
      <c r="S123" s="19">
        <v>3379405728939.1401</v>
      </c>
      <c r="T123" s="19">
        <v>3901320601996</v>
      </c>
      <c r="U123" s="19">
        <v>3839604476278.8198</v>
      </c>
      <c r="V123" s="19">
        <f t="shared" ref="V123:W123" si="40">+V124+V131+V139</f>
        <v>4169538369924</v>
      </c>
      <c r="W123" s="19">
        <f t="shared" si="40"/>
        <v>4099106762148.5898</v>
      </c>
      <c r="X123" s="19">
        <f t="shared" ref="X123:AA123" si="41">+X124+X131+X139</f>
        <v>4553166199538</v>
      </c>
      <c r="Y123" s="19">
        <f t="shared" si="41"/>
        <v>4475868543393.0801</v>
      </c>
      <c r="Z123" s="19">
        <f t="shared" si="41"/>
        <v>4594295142251</v>
      </c>
      <c r="AA123" s="19">
        <f t="shared" si="41"/>
        <v>4491603387258</v>
      </c>
    </row>
    <row r="124" spans="1:32" s="3" customFormat="1" x14ac:dyDescent="0.25">
      <c r="A124" s="7" t="s">
        <v>30</v>
      </c>
      <c r="B124" s="16">
        <v>2052037159335</v>
      </c>
      <c r="C124" s="16">
        <v>2043356002015.8801</v>
      </c>
      <c r="D124" s="16">
        <v>2087165426884</v>
      </c>
      <c r="E124" s="16">
        <v>2067392610079.1401</v>
      </c>
      <c r="F124" s="16">
        <v>2158523956786</v>
      </c>
      <c r="G124" s="16">
        <v>2110965180897.6001</v>
      </c>
      <c r="H124" s="16">
        <v>2249807310589</v>
      </c>
      <c r="I124" s="16">
        <v>2169814533047.6001</v>
      </c>
      <c r="J124" s="16">
        <v>2514165067815</v>
      </c>
      <c r="K124" s="16">
        <v>2325357112820.6001</v>
      </c>
      <c r="L124" s="16">
        <v>2985657467116</v>
      </c>
      <c r="M124" s="16">
        <v>2773668461543</v>
      </c>
      <c r="N124" s="16">
        <v>2918213613000</v>
      </c>
      <c r="O124" s="16">
        <v>2581257070167</v>
      </c>
      <c r="P124" s="16">
        <v>3263249788000</v>
      </c>
      <c r="Q124" s="16">
        <v>3170743939596</v>
      </c>
      <c r="R124" s="16">
        <v>3130528334981</v>
      </c>
      <c r="S124" s="16">
        <v>3072138608240</v>
      </c>
      <c r="T124" s="16">
        <v>3575853585000</v>
      </c>
      <c r="U124" s="16">
        <v>3543976536420</v>
      </c>
      <c r="V124" s="16">
        <v>3832908935246</v>
      </c>
      <c r="W124" s="16">
        <v>3788087664210</v>
      </c>
      <c r="X124" s="16">
        <f>SUM(X125:X126)</f>
        <v>4153017462255</v>
      </c>
      <c r="Y124" s="16">
        <f t="shared" ref="Y124:AA124" si="42">SUM(Y125:Y126)</f>
        <v>4135140860594</v>
      </c>
      <c r="Z124" s="16">
        <f t="shared" si="42"/>
        <v>4192501519881</v>
      </c>
      <c r="AA124" s="16">
        <f t="shared" si="42"/>
        <v>4140544309185</v>
      </c>
      <c r="AB124" s="2"/>
      <c r="AC124" s="2"/>
      <c r="AD124" s="2"/>
      <c r="AE124" s="2"/>
      <c r="AF124" s="2"/>
    </row>
    <row r="125" spans="1:32" x14ac:dyDescent="0.25">
      <c r="A125" s="8" t="s">
        <v>3</v>
      </c>
      <c r="B125" s="18">
        <v>56527790000</v>
      </c>
      <c r="C125" s="18">
        <v>55939833787.809998</v>
      </c>
      <c r="D125" s="18">
        <v>62158033000</v>
      </c>
      <c r="E125" s="18">
        <v>61189211456.599998</v>
      </c>
      <c r="F125" s="18">
        <v>68126041000</v>
      </c>
      <c r="G125" s="18">
        <v>65887125144.599998</v>
      </c>
      <c r="H125" s="18">
        <v>71777352564</v>
      </c>
      <c r="I125" s="18">
        <v>68245659910.599998</v>
      </c>
      <c r="J125" s="18">
        <v>76733330000</v>
      </c>
      <c r="K125" s="18">
        <v>71852538373.600006</v>
      </c>
      <c r="L125" s="18">
        <v>76006674000</v>
      </c>
      <c r="M125" s="18">
        <v>70353381801</v>
      </c>
      <c r="N125" s="18">
        <v>79933853000</v>
      </c>
      <c r="O125" s="18">
        <v>71181062351</v>
      </c>
      <c r="P125" s="18">
        <v>87399717000</v>
      </c>
      <c r="Q125" s="18">
        <v>82325866270</v>
      </c>
      <c r="R125" s="18">
        <v>85086014185</v>
      </c>
      <c r="S125" s="18">
        <v>76891134659</v>
      </c>
      <c r="T125" s="18">
        <v>94237353000</v>
      </c>
      <c r="U125" s="18">
        <v>93562659418</v>
      </c>
      <c r="V125" s="18">
        <v>102763891000</v>
      </c>
      <c r="W125" s="18">
        <v>100600915767</v>
      </c>
      <c r="X125" s="18">
        <f>+[2]Hoja11!B153</f>
        <v>111966713000</v>
      </c>
      <c r="Y125" s="18">
        <f>+[2]Hoja11!C153</f>
        <v>104663269015</v>
      </c>
      <c r="Z125" s="18">
        <v>115554581000</v>
      </c>
      <c r="AA125" s="18">
        <v>107482625825</v>
      </c>
    </row>
    <row r="126" spans="1:32" x14ac:dyDescent="0.25">
      <c r="A126" s="8" t="s">
        <v>5</v>
      </c>
      <c r="B126" s="18">
        <v>1995509369335</v>
      </c>
      <c r="C126" s="18">
        <v>1987416168228.0701</v>
      </c>
      <c r="D126" s="18">
        <v>2025007393884</v>
      </c>
      <c r="E126" s="18">
        <v>2006203398622.54</v>
      </c>
      <c r="F126" s="18">
        <v>2090397915786</v>
      </c>
      <c r="G126" s="18">
        <v>2045078055753</v>
      </c>
      <c r="H126" s="18">
        <v>2178029958025</v>
      </c>
      <c r="I126" s="18">
        <v>2101568873137</v>
      </c>
      <c r="J126" s="18">
        <v>2437431737815</v>
      </c>
      <c r="K126" s="18">
        <v>2253504574447</v>
      </c>
      <c r="L126" s="18">
        <v>2909650793116</v>
      </c>
      <c r="M126" s="18">
        <v>2703315079742</v>
      </c>
      <c r="N126" s="18">
        <v>2838279760000</v>
      </c>
      <c r="O126" s="18">
        <v>2510076007816</v>
      </c>
      <c r="P126" s="18">
        <v>3175850071000</v>
      </c>
      <c r="Q126" s="18">
        <v>3088418073326</v>
      </c>
      <c r="R126" s="18">
        <f t="shared" ref="R126:W126" si="43">SUM(R127:R129)</f>
        <v>3045442320796</v>
      </c>
      <c r="S126" s="18">
        <f t="shared" si="43"/>
        <v>2995247473581</v>
      </c>
      <c r="T126" s="18">
        <f t="shared" si="43"/>
        <v>3481616232000</v>
      </c>
      <c r="U126" s="18">
        <f t="shared" si="43"/>
        <v>3450413877002</v>
      </c>
      <c r="V126" s="18">
        <f t="shared" si="43"/>
        <v>3730145044246</v>
      </c>
      <c r="W126" s="18">
        <f t="shared" si="43"/>
        <v>3687486748443</v>
      </c>
      <c r="X126" s="18">
        <f>SUM(X127:X129)</f>
        <v>4041050749255</v>
      </c>
      <c r="Y126" s="18">
        <f t="shared" ref="Y126:AA126" si="44">SUM(Y127:Y129)</f>
        <v>4030477591579</v>
      </c>
      <c r="Z126" s="18">
        <f t="shared" si="44"/>
        <v>4076946938881</v>
      </c>
      <c r="AA126" s="18">
        <f t="shared" si="44"/>
        <v>4033061683360</v>
      </c>
    </row>
    <row r="127" spans="1:32" x14ac:dyDescent="0.25">
      <c r="A127" s="9" t="s">
        <v>6</v>
      </c>
      <c r="B127" s="18">
        <v>1744058841530</v>
      </c>
      <c r="C127" s="18">
        <v>1739364733064.5</v>
      </c>
      <c r="D127" s="18">
        <v>1866541913382</v>
      </c>
      <c r="E127" s="18">
        <v>1856593146333</v>
      </c>
      <c r="F127" s="18">
        <v>1994199777302</v>
      </c>
      <c r="G127" s="18">
        <v>1951342778126</v>
      </c>
      <c r="H127" s="18">
        <v>2072097404968</v>
      </c>
      <c r="I127" s="18">
        <v>1998095244505</v>
      </c>
      <c r="J127" s="18">
        <v>2291099012193</v>
      </c>
      <c r="K127" s="18">
        <v>2125197319755</v>
      </c>
      <c r="L127" s="18">
        <v>2888220743116</v>
      </c>
      <c r="M127" s="18">
        <v>2694818050466</v>
      </c>
      <c r="N127" s="18">
        <v>2825677580309</v>
      </c>
      <c r="O127" s="18">
        <v>2498585075404</v>
      </c>
      <c r="P127" s="18">
        <v>3096552619937</v>
      </c>
      <c r="Q127" s="18">
        <v>3033438716053</v>
      </c>
      <c r="R127" s="18">
        <v>2991083375635</v>
      </c>
      <c r="S127" s="18">
        <v>2978519511633</v>
      </c>
      <c r="T127" s="18">
        <v>3383722345864</v>
      </c>
      <c r="U127" s="18">
        <v>3381290109382</v>
      </c>
      <c r="V127" s="18">
        <v>3658082194406</v>
      </c>
      <c r="W127" s="18">
        <v>3655903435219</v>
      </c>
      <c r="X127" s="18">
        <f>+[2]Hoja11!B159</f>
        <v>4041050749255</v>
      </c>
      <c r="Y127" s="18">
        <f>+[2]Hoja11!C159</f>
        <v>4030477591579</v>
      </c>
      <c r="Z127" s="18">
        <v>4076946938881</v>
      </c>
      <c r="AA127" s="18">
        <v>4033061683360</v>
      </c>
    </row>
    <row r="128" spans="1:32" x14ac:dyDescent="0.25">
      <c r="A128" s="9" t="s">
        <v>7</v>
      </c>
      <c r="B128" s="18">
        <v>18393336000</v>
      </c>
      <c r="C128" s="18">
        <v>15202363249</v>
      </c>
      <c r="D128" s="18">
        <v>20000000000</v>
      </c>
      <c r="E128" s="18">
        <v>11837660874</v>
      </c>
      <c r="F128" s="18">
        <v>8949608609</v>
      </c>
      <c r="G128" s="18">
        <v>7016202300</v>
      </c>
      <c r="H128" s="18">
        <v>9900141142</v>
      </c>
      <c r="I128" s="18">
        <v>7715553054</v>
      </c>
      <c r="J128" s="18">
        <v>15901420000</v>
      </c>
      <c r="K128" s="18">
        <v>3706475294</v>
      </c>
      <c r="L128" s="18">
        <v>21430050000</v>
      </c>
      <c r="M128" s="18">
        <v>8497029276</v>
      </c>
      <c r="N128" s="18">
        <v>12602179691</v>
      </c>
      <c r="O128" s="18">
        <v>11490932412</v>
      </c>
      <c r="P128" s="18">
        <v>79297451063</v>
      </c>
      <c r="Q128" s="18">
        <v>54979357273</v>
      </c>
      <c r="R128" s="18">
        <v>54358945161</v>
      </c>
      <c r="S128" s="18">
        <v>16727961948</v>
      </c>
      <c r="T128" s="18">
        <v>97893886136</v>
      </c>
      <c r="U128" s="18">
        <v>69123767620</v>
      </c>
      <c r="V128" s="18">
        <v>72062849840</v>
      </c>
      <c r="W128" s="18">
        <v>31583313224</v>
      </c>
      <c r="X128" s="18"/>
      <c r="Y128" s="18"/>
      <c r="Z128" s="18"/>
      <c r="AA128" s="18"/>
    </row>
    <row r="129" spans="1:32" x14ac:dyDescent="0.25">
      <c r="A129" s="9" t="s">
        <v>8</v>
      </c>
      <c r="B129" s="18">
        <v>233057191805</v>
      </c>
      <c r="C129" s="18">
        <v>232849071914.56998</v>
      </c>
      <c r="D129" s="18">
        <v>138465480502</v>
      </c>
      <c r="E129" s="18">
        <v>137772591415.54001</v>
      </c>
      <c r="F129" s="18">
        <v>87248529875</v>
      </c>
      <c r="G129" s="18">
        <v>86719075327</v>
      </c>
      <c r="H129" s="18">
        <v>96032411915</v>
      </c>
      <c r="I129" s="18">
        <v>95758075578</v>
      </c>
      <c r="J129" s="18">
        <v>130431305622</v>
      </c>
      <c r="K129" s="18">
        <v>124600779398</v>
      </c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</row>
    <row r="130" spans="1:32" hidden="1" x14ac:dyDescent="0.25">
      <c r="A130" s="9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</row>
    <row r="131" spans="1:32" s="3" customFormat="1" ht="30" x14ac:dyDescent="0.25">
      <c r="A131" s="11" t="s">
        <v>31</v>
      </c>
      <c r="B131" s="16">
        <v>6495880200</v>
      </c>
      <c r="C131" s="16">
        <v>5730936555</v>
      </c>
      <c r="D131" s="16">
        <v>9429284830</v>
      </c>
      <c r="E131" s="16">
        <v>8801967410</v>
      </c>
      <c r="F131" s="16">
        <v>8982133000</v>
      </c>
      <c r="G131" s="16">
        <v>7871102359</v>
      </c>
      <c r="H131" s="16">
        <v>10501603481</v>
      </c>
      <c r="I131" s="16">
        <v>9637013205</v>
      </c>
      <c r="J131" s="16">
        <v>9291125750</v>
      </c>
      <c r="K131" s="16">
        <v>8086753958</v>
      </c>
      <c r="L131" s="16">
        <v>10061332000</v>
      </c>
      <c r="M131" s="16">
        <v>9599245345</v>
      </c>
      <c r="N131" s="16">
        <v>10420904000</v>
      </c>
      <c r="O131" s="16">
        <v>9492901735</v>
      </c>
      <c r="P131" s="16">
        <v>13642038826</v>
      </c>
      <c r="Q131" s="16">
        <v>12191802232</v>
      </c>
      <c r="R131" s="16">
        <v>9952033916</v>
      </c>
      <c r="S131" s="16">
        <v>9593466452</v>
      </c>
      <c r="T131" s="16">
        <v>11801351900</v>
      </c>
      <c r="U131" s="16">
        <f t="shared" ref="U131:W131" si="45">SUM(U132:U133)</f>
        <v>11441200630</v>
      </c>
      <c r="V131" s="16">
        <f t="shared" si="45"/>
        <v>12768787484</v>
      </c>
      <c r="W131" s="16">
        <f t="shared" si="45"/>
        <v>12458557085</v>
      </c>
      <c r="X131" s="16">
        <f>SUM(X132:X133)</f>
        <v>13211210128</v>
      </c>
      <c r="Y131" s="16">
        <f t="shared" ref="Y131:AA131" si="46">SUM(Y132:Y133)</f>
        <v>12956312377</v>
      </c>
      <c r="Z131" s="16">
        <f t="shared" si="46"/>
        <v>12103925828</v>
      </c>
      <c r="AA131" s="16">
        <f t="shared" si="46"/>
        <v>11424727635</v>
      </c>
      <c r="AB131" s="2"/>
      <c r="AC131" s="2"/>
      <c r="AD131" s="2"/>
      <c r="AE131" s="2"/>
      <c r="AF131" s="2"/>
    </row>
    <row r="132" spans="1:32" x14ac:dyDescent="0.25">
      <c r="A132" s="8" t="s">
        <v>3</v>
      </c>
      <c r="B132" s="18">
        <v>3237908200</v>
      </c>
      <c r="C132" s="18">
        <v>3018097984</v>
      </c>
      <c r="D132" s="18">
        <v>3375224000</v>
      </c>
      <c r="E132" s="18">
        <v>3197164021</v>
      </c>
      <c r="F132" s="18">
        <v>3673508000</v>
      </c>
      <c r="G132" s="18">
        <v>3248991541</v>
      </c>
      <c r="H132" s="18">
        <v>3860781964</v>
      </c>
      <c r="I132" s="18">
        <v>3493406824</v>
      </c>
      <c r="J132" s="18">
        <v>4186981000</v>
      </c>
      <c r="K132" s="18">
        <v>3882394710</v>
      </c>
      <c r="L132" s="18">
        <v>4287332000</v>
      </c>
      <c r="M132" s="18">
        <v>3924477591</v>
      </c>
      <c r="N132" s="18">
        <v>4394904000</v>
      </c>
      <c r="O132" s="18">
        <v>4199682273</v>
      </c>
      <c r="P132" s="18">
        <v>4828126000</v>
      </c>
      <c r="Q132" s="18">
        <v>4487658242</v>
      </c>
      <c r="R132" s="18">
        <v>5192468000</v>
      </c>
      <c r="S132" s="18">
        <v>4944121726</v>
      </c>
      <c r="T132" s="18">
        <v>5614437000</v>
      </c>
      <c r="U132" s="18">
        <v>5266444884</v>
      </c>
      <c r="V132" s="18">
        <v>5857095000</v>
      </c>
      <c r="W132" s="18">
        <v>5563093329</v>
      </c>
      <c r="X132" s="18">
        <f>+[2]Hoja11!B161</f>
        <v>6112823000</v>
      </c>
      <c r="Y132" s="18">
        <f>+[2]Hoja11!C161</f>
        <v>5857925249</v>
      </c>
      <c r="Z132" s="18">
        <v>6636192728</v>
      </c>
      <c r="AA132" s="18">
        <v>6008384545</v>
      </c>
    </row>
    <row r="133" spans="1:32" x14ac:dyDescent="0.25">
      <c r="A133" s="8" t="s">
        <v>5</v>
      </c>
      <c r="B133" s="18">
        <v>3257972000</v>
      </c>
      <c r="C133" s="18">
        <v>2712838571</v>
      </c>
      <c r="D133" s="18">
        <v>6054060830</v>
      </c>
      <c r="E133" s="18">
        <v>5604803389</v>
      </c>
      <c r="F133" s="18">
        <v>5308625000</v>
      </c>
      <c r="G133" s="18">
        <v>4622110818</v>
      </c>
      <c r="H133" s="18">
        <v>6640821517</v>
      </c>
      <c r="I133" s="18">
        <v>6143606381</v>
      </c>
      <c r="J133" s="18">
        <v>5104144750</v>
      </c>
      <c r="K133" s="18">
        <v>4204359248</v>
      </c>
      <c r="L133" s="18">
        <v>5774000000</v>
      </c>
      <c r="M133" s="18">
        <v>5674767754</v>
      </c>
      <c r="N133" s="18">
        <v>6026000000</v>
      </c>
      <c r="O133" s="18">
        <v>5293219462</v>
      </c>
      <c r="P133" s="18">
        <v>8813912826</v>
      </c>
      <c r="Q133" s="18">
        <v>7704143990</v>
      </c>
      <c r="R133" s="18">
        <v>4759565916</v>
      </c>
      <c r="S133" s="18">
        <v>4649344726</v>
      </c>
      <c r="T133" s="18">
        <v>6186914900</v>
      </c>
      <c r="U133" s="18">
        <f t="shared" ref="U133:W133" si="47">SUM(U134:U137)</f>
        <v>6174755746</v>
      </c>
      <c r="V133" s="18">
        <f t="shared" si="47"/>
        <v>6911692484</v>
      </c>
      <c r="W133" s="18">
        <f t="shared" si="47"/>
        <v>6895463756</v>
      </c>
      <c r="X133" s="18">
        <f>SUM(X134:X137)</f>
        <v>7098387128</v>
      </c>
      <c r="Y133" s="18">
        <f t="shared" ref="Y133:AA133" si="48">SUM(Y134:Y137)</f>
        <v>7098387128</v>
      </c>
      <c r="Z133" s="18">
        <f t="shared" si="48"/>
        <v>5467733100</v>
      </c>
      <c r="AA133" s="18">
        <f t="shared" si="48"/>
        <v>5416343090</v>
      </c>
    </row>
    <row r="134" spans="1:32" x14ac:dyDescent="0.25">
      <c r="A134" s="9" t="s">
        <v>6</v>
      </c>
      <c r="B134" s="18">
        <v>3083890498</v>
      </c>
      <c r="C134" s="18">
        <v>2543554535</v>
      </c>
      <c r="D134" s="18">
        <v>5637076208</v>
      </c>
      <c r="E134" s="18">
        <v>5187818767</v>
      </c>
      <c r="F134" s="18">
        <v>4800958320</v>
      </c>
      <c r="G134" s="18">
        <v>4117344139</v>
      </c>
      <c r="H134" s="18">
        <v>5816094087</v>
      </c>
      <c r="I134" s="18">
        <v>5318878996</v>
      </c>
      <c r="J134" s="18">
        <v>4906889836</v>
      </c>
      <c r="K134" s="18">
        <v>4007104334</v>
      </c>
      <c r="L134" s="18">
        <v>5741732000</v>
      </c>
      <c r="M134" s="18">
        <v>5642499754</v>
      </c>
      <c r="N134" s="18">
        <v>6026000000</v>
      </c>
      <c r="O134" s="18">
        <v>5293219462</v>
      </c>
      <c r="P134" s="18">
        <v>8813912826</v>
      </c>
      <c r="Q134" s="18">
        <v>7704143990</v>
      </c>
      <c r="R134" s="18">
        <v>4759565916</v>
      </c>
      <c r="S134" s="18">
        <v>4649344726</v>
      </c>
      <c r="T134" s="18">
        <v>6186914900</v>
      </c>
      <c r="U134" s="18">
        <v>6174755746</v>
      </c>
      <c r="V134" s="18">
        <v>6911692484</v>
      </c>
      <c r="W134" s="18">
        <v>6895463756</v>
      </c>
      <c r="X134" s="18">
        <f>+[2]Hoja11!B167</f>
        <v>7098387128</v>
      </c>
      <c r="Y134" s="18">
        <f>+[2]Hoja11!C167</f>
        <v>7098387128</v>
      </c>
      <c r="Z134" s="18">
        <v>5467733100</v>
      </c>
      <c r="AA134" s="18">
        <v>5416343090</v>
      </c>
    </row>
    <row r="135" spans="1:32" x14ac:dyDescent="0.25">
      <c r="A135" s="9" t="s">
        <v>11</v>
      </c>
      <c r="B135" s="18"/>
      <c r="C135" s="18"/>
      <c r="D135" s="18"/>
      <c r="E135" s="18"/>
      <c r="F135" s="18"/>
      <c r="G135" s="18"/>
      <c r="H135" s="18"/>
      <c r="I135" s="18"/>
      <c r="J135" s="18">
        <v>0</v>
      </c>
      <c r="K135" s="18">
        <v>0</v>
      </c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</row>
    <row r="136" spans="1:32" x14ac:dyDescent="0.25">
      <c r="A136" s="9" t="s">
        <v>7</v>
      </c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>
        <v>32268000</v>
      </c>
      <c r="M136" s="18">
        <v>32268000</v>
      </c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</row>
    <row r="137" spans="1:32" x14ac:dyDescent="0.25">
      <c r="A137" s="9" t="s">
        <v>8</v>
      </c>
      <c r="B137" s="18">
        <v>174081502</v>
      </c>
      <c r="C137" s="18">
        <v>169284036</v>
      </c>
      <c r="D137" s="18">
        <v>416984622</v>
      </c>
      <c r="E137" s="18">
        <v>416984622</v>
      </c>
      <c r="F137" s="18">
        <v>507666680</v>
      </c>
      <c r="G137" s="18">
        <v>504766679</v>
      </c>
      <c r="H137" s="18">
        <v>824727430</v>
      </c>
      <c r="I137" s="18">
        <v>824727385</v>
      </c>
      <c r="J137" s="18">
        <v>197254914</v>
      </c>
      <c r="K137" s="18">
        <v>197254914</v>
      </c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</row>
    <row r="138" spans="1:32" hidden="1" x14ac:dyDescent="0.25">
      <c r="A138" s="9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</row>
    <row r="139" spans="1:32" s="3" customFormat="1" x14ac:dyDescent="0.25">
      <c r="A139" s="7" t="s">
        <v>32</v>
      </c>
      <c r="B139" s="16">
        <v>216383160555.04001</v>
      </c>
      <c r="C139" s="16">
        <v>174847214177</v>
      </c>
      <c r="D139" s="16">
        <v>249070400722</v>
      </c>
      <c r="E139" s="16">
        <v>204407450811</v>
      </c>
      <c r="F139" s="16">
        <v>285577423777</v>
      </c>
      <c r="G139" s="16">
        <v>246949820434</v>
      </c>
      <c r="H139" s="16">
        <v>317653392651</v>
      </c>
      <c r="I139" s="16">
        <v>271515355032</v>
      </c>
      <c r="J139" s="16">
        <v>306807447663</v>
      </c>
      <c r="K139" s="16">
        <v>180931257700</v>
      </c>
      <c r="L139" s="16">
        <v>303781666124</v>
      </c>
      <c r="M139" s="16">
        <v>288732858402</v>
      </c>
      <c r="N139" s="16">
        <v>240163272298</v>
      </c>
      <c r="O139" s="16">
        <v>210968176565</v>
      </c>
      <c r="P139" s="16">
        <v>283815708087</v>
      </c>
      <c r="Q139" s="16">
        <v>245647593850</v>
      </c>
      <c r="R139" s="16">
        <v>328712303605</v>
      </c>
      <c r="S139" s="16">
        <v>297673654247.14001</v>
      </c>
      <c r="T139" s="16">
        <v>313665665096</v>
      </c>
      <c r="U139" s="16">
        <f t="shared" ref="U139:W139" si="49">SUM(U140:U141)</f>
        <v>284186739228.82001</v>
      </c>
      <c r="V139" s="16">
        <f t="shared" si="49"/>
        <v>323860647194</v>
      </c>
      <c r="W139" s="16">
        <f t="shared" si="49"/>
        <v>298560540853.58997</v>
      </c>
      <c r="X139" s="16">
        <f>SUM(X140:X141)</f>
        <v>386937527155</v>
      </c>
      <c r="Y139" s="16">
        <f t="shared" ref="Y139:AA139" si="50">SUM(Y140:Y141)</f>
        <v>327771370422.08002</v>
      </c>
      <c r="Z139" s="16">
        <f t="shared" si="50"/>
        <v>389689696542</v>
      </c>
      <c r="AA139" s="16">
        <f t="shared" si="50"/>
        <v>339634350438</v>
      </c>
      <c r="AB139" s="2"/>
      <c r="AC139" s="2"/>
      <c r="AD139" s="2"/>
      <c r="AE139" s="2"/>
      <c r="AF139" s="2"/>
    </row>
    <row r="140" spans="1:32" x14ac:dyDescent="0.25">
      <c r="A140" s="8" t="s">
        <v>3</v>
      </c>
      <c r="B140" s="18">
        <v>163910511177.04001</v>
      </c>
      <c r="C140" s="18">
        <v>152581065180</v>
      </c>
      <c r="D140" s="18">
        <v>178462184482</v>
      </c>
      <c r="E140" s="18">
        <v>171750365973</v>
      </c>
      <c r="F140" s="18">
        <v>190730454937</v>
      </c>
      <c r="G140" s="18">
        <v>184584413395</v>
      </c>
      <c r="H140" s="18">
        <v>200251018407</v>
      </c>
      <c r="I140" s="18">
        <v>192808395675</v>
      </c>
      <c r="J140" s="18">
        <v>216351863416</v>
      </c>
      <c r="K140" s="18">
        <v>166756602092</v>
      </c>
      <c r="L140" s="18">
        <v>206865670051</v>
      </c>
      <c r="M140" s="18">
        <v>201659742450</v>
      </c>
      <c r="N140" s="18">
        <v>214962566298</v>
      </c>
      <c r="O140" s="18">
        <v>202086716260</v>
      </c>
      <c r="P140" s="18">
        <v>225325463606</v>
      </c>
      <c r="Q140" s="18">
        <v>220839753441</v>
      </c>
      <c r="R140" s="18">
        <v>251714383642</v>
      </c>
      <c r="S140" s="18">
        <v>243323139865.14001</v>
      </c>
      <c r="T140" s="18">
        <v>270368121382</v>
      </c>
      <c r="U140" s="18">
        <v>255600817736.82001</v>
      </c>
      <c r="V140" s="18">
        <v>292900608950</v>
      </c>
      <c r="W140" s="18">
        <v>280716050743.58997</v>
      </c>
      <c r="X140" s="18">
        <f>+[2]Hoja11!B169</f>
        <v>328983058866</v>
      </c>
      <c r="Y140" s="18">
        <f>+[2]Hoja11!C169</f>
        <v>292728411007.08002</v>
      </c>
      <c r="Z140" s="18">
        <v>346217637279</v>
      </c>
      <c r="AA140" s="18">
        <v>303931825250</v>
      </c>
    </row>
    <row r="141" spans="1:32" x14ac:dyDescent="0.25">
      <c r="A141" s="8" t="s">
        <v>5</v>
      </c>
      <c r="B141" s="18">
        <v>52472649378</v>
      </c>
      <c r="C141" s="18">
        <v>22266148997</v>
      </c>
      <c r="D141" s="18">
        <v>70608216240</v>
      </c>
      <c r="E141" s="18">
        <v>32657084838</v>
      </c>
      <c r="F141" s="18">
        <v>94846968840</v>
      </c>
      <c r="G141" s="18">
        <v>62365407039</v>
      </c>
      <c r="H141" s="18">
        <v>117402374244</v>
      </c>
      <c r="I141" s="18">
        <v>78706959357</v>
      </c>
      <c r="J141" s="18">
        <v>90455584247</v>
      </c>
      <c r="K141" s="18">
        <v>14174655608</v>
      </c>
      <c r="L141" s="18">
        <v>96915996073</v>
      </c>
      <c r="M141" s="18">
        <v>87073115952</v>
      </c>
      <c r="N141" s="18">
        <v>25200706000</v>
      </c>
      <c r="O141" s="18">
        <v>8881460305</v>
      </c>
      <c r="P141" s="18">
        <v>58490244481</v>
      </c>
      <c r="Q141" s="18">
        <v>24807840409</v>
      </c>
      <c r="R141" s="18">
        <v>76997919963</v>
      </c>
      <c r="S141" s="18">
        <v>54350514382</v>
      </c>
      <c r="T141" s="18">
        <v>43297543714</v>
      </c>
      <c r="U141" s="18">
        <f t="shared" ref="U141:W141" si="51">SUM(U142:U145)</f>
        <v>28585921492</v>
      </c>
      <c r="V141" s="18">
        <f t="shared" si="51"/>
        <v>30960038244</v>
      </c>
      <c r="W141" s="18">
        <f t="shared" si="51"/>
        <v>17844490110</v>
      </c>
      <c r="X141" s="18">
        <f>SUM(X142:X145)</f>
        <v>57954468289</v>
      </c>
      <c r="Y141" s="18">
        <f t="shared" ref="Y141:AA141" si="52">SUM(Y142:Y145)</f>
        <v>35042959415</v>
      </c>
      <c r="Z141" s="18">
        <f t="shared" si="52"/>
        <v>43472059263</v>
      </c>
      <c r="AA141" s="18">
        <f t="shared" si="52"/>
        <v>35702525188</v>
      </c>
    </row>
    <row r="142" spans="1:32" x14ac:dyDescent="0.25">
      <c r="A142" s="9" t="s">
        <v>6</v>
      </c>
      <c r="B142" s="18">
        <v>51220277000</v>
      </c>
      <c r="C142" s="18">
        <v>21181022192</v>
      </c>
      <c r="D142" s="18">
        <v>58629960384</v>
      </c>
      <c r="E142" s="18">
        <v>20975270026</v>
      </c>
      <c r="F142" s="18">
        <v>81980000000</v>
      </c>
      <c r="G142" s="18">
        <v>49601209647</v>
      </c>
      <c r="H142" s="18">
        <v>75871413520</v>
      </c>
      <c r="I142" s="18">
        <v>37201414472</v>
      </c>
      <c r="J142" s="18">
        <v>65571721020</v>
      </c>
      <c r="K142" s="18">
        <v>13961952998</v>
      </c>
      <c r="L142" s="18">
        <v>96634171073</v>
      </c>
      <c r="M142" s="18">
        <v>86965876832</v>
      </c>
      <c r="N142" s="18">
        <v>24933750000</v>
      </c>
      <c r="O142" s="18">
        <v>8803990305</v>
      </c>
      <c r="P142" s="18">
        <v>58222189481</v>
      </c>
      <c r="Q142" s="18">
        <v>24750840409</v>
      </c>
      <c r="R142" s="18">
        <v>75616166121</v>
      </c>
      <c r="S142" s="18">
        <v>53053716584</v>
      </c>
      <c r="T142" s="18">
        <v>43109207714</v>
      </c>
      <c r="U142" s="18">
        <v>28471721492</v>
      </c>
      <c r="V142" s="18">
        <v>30771702244</v>
      </c>
      <c r="W142" s="18">
        <v>17723790110</v>
      </c>
      <c r="X142" s="18">
        <f>+[2]Hoja11!B182</f>
        <v>57172070009</v>
      </c>
      <c r="Y142" s="18">
        <f>+[2]Hoja11!C182</f>
        <v>34959427562</v>
      </c>
      <c r="Z142" s="18">
        <v>42566242836</v>
      </c>
      <c r="AA142" s="18">
        <v>35534111235</v>
      </c>
    </row>
    <row r="143" spans="1:32" x14ac:dyDescent="0.25">
      <c r="A143" s="9" t="s">
        <v>7</v>
      </c>
      <c r="B143" s="18">
        <v>82492938</v>
      </c>
      <c r="C143" s="18">
        <v>0</v>
      </c>
      <c r="D143" s="18">
        <v>0</v>
      </c>
      <c r="E143" s="18">
        <v>0</v>
      </c>
      <c r="F143" s="18">
        <v>791492857</v>
      </c>
      <c r="G143" s="18">
        <v>791492857</v>
      </c>
      <c r="H143" s="18">
        <v>1007939762</v>
      </c>
      <c r="I143" s="18">
        <v>1007939762</v>
      </c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</row>
    <row r="144" spans="1:32" x14ac:dyDescent="0.25">
      <c r="A144" s="9" t="s">
        <v>8</v>
      </c>
      <c r="B144" s="18">
        <v>904605440</v>
      </c>
      <c r="C144" s="18">
        <v>904605440</v>
      </c>
      <c r="D144" s="18">
        <v>11702370856</v>
      </c>
      <c r="E144" s="18">
        <v>11458598142</v>
      </c>
      <c r="F144" s="18">
        <v>11815926983</v>
      </c>
      <c r="G144" s="18">
        <v>11804221535</v>
      </c>
      <c r="H144" s="18">
        <v>40232512123</v>
      </c>
      <c r="I144" s="18">
        <v>40232512123</v>
      </c>
      <c r="J144" s="18">
        <v>24581733227</v>
      </c>
      <c r="K144" s="18">
        <v>0</v>
      </c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</row>
    <row r="145" spans="1:32" x14ac:dyDescent="0.25">
      <c r="A145" s="9" t="s">
        <v>14</v>
      </c>
      <c r="B145" s="18">
        <v>265274000</v>
      </c>
      <c r="C145" s="18">
        <v>180521365</v>
      </c>
      <c r="D145" s="18">
        <v>275885000</v>
      </c>
      <c r="E145" s="18">
        <v>223216670</v>
      </c>
      <c r="F145" s="18">
        <v>259549000</v>
      </c>
      <c r="G145" s="18">
        <v>168483000</v>
      </c>
      <c r="H145" s="18">
        <v>290508839</v>
      </c>
      <c r="I145" s="18">
        <v>265093000</v>
      </c>
      <c r="J145" s="18">
        <v>302130000</v>
      </c>
      <c r="K145" s="18">
        <v>212702610</v>
      </c>
      <c r="L145" s="18">
        <v>281825000</v>
      </c>
      <c r="M145" s="18">
        <v>107239120</v>
      </c>
      <c r="N145" s="18">
        <v>266956000</v>
      </c>
      <c r="O145" s="18">
        <v>77470000</v>
      </c>
      <c r="P145" s="18">
        <v>268055000</v>
      </c>
      <c r="Q145" s="18">
        <v>57000000</v>
      </c>
      <c r="R145" s="18">
        <v>1381753842</v>
      </c>
      <c r="S145" s="18">
        <v>1296797798</v>
      </c>
      <c r="T145" s="18">
        <v>188336000</v>
      </c>
      <c r="U145" s="18">
        <v>114200000</v>
      </c>
      <c r="V145" s="18">
        <v>188336000</v>
      </c>
      <c r="W145" s="18">
        <v>120700000</v>
      </c>
      <c r="X145" s="18">
        <f>+[2]Hoja11!B183</f>
        <v>782398280</v>
      </c>
      <c r="Y145" s="18">
        <f>+[2]Hoja11!C183</f>
        <v>83531853</v>
      </c>
      <c r="Z145" s="18">
        <v>905816427</v>
      </c>
      <c r="AA145" s="18">
        <v>168413953</v>
      </c>
    </row>
    <row r="146" spans="1:32" x14ac:dyDescent="0.25">
      <c r="A146" s="9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</row>
    <row r="147" spans="1:32" x14ac:dyDescent="0.25">
      <c r="A147" s="10" t="s">
        <v>33</v>
      </c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>
        <f t="shared" ref="R147:AA147" si="53">+R148+R154+R160</f>
        <v>188975340670</v>
      </c>
      <c r="S147" s="19">
        <f t="shared" si="53"/>
        <v>183555300093</v>
      </c>
      <c r="T147" s="19">
        <f t="shared" si="53"/>
        <v>190559222000</v>
      </c>
      <c r="U147" s="19">
        <f t="shared" si="53"/>
        <v>182893026487</v>
      </c>
      <c r="V147" s="19">
        <f t="shared" si="53"/>
        <v>227046129000</v>
      </c>
      <c r="W147" s="19">
        <f t="shared" si="53"/>
        <v>214099310030</v>
      </c>
      <c r="X147" s="19">
        <f t="shared" si="53"/>
        <v>228625436000</v>
      </c>
      <c r="Y147" s="19">
        <f t="shared" si="53"/>
        <v>221103835757</v>
      </c>
      <c r="Z147" s="19">
        <f t="shared" si="53"/>
        <v>222328968434</v>
      </c>
      <c r="AA147" s="19">
        <f t="shared" si="53"/>
        <v>213096486039</v>
      </c>
    </row>
    <row r="148" spans="1:32" s="3" customFormat="1" x14ac:dyDescent="0.25">
      <c r="A148" s="7" t="s">
        <v>34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>
        <v>136235858670</v>
      </c>
      <c r="S148" s="16">
        <v>131962398233</v>
      </c>
      <c r="T148" s="16">
        <v>126581000000</v>
      </c>
      <c r="U148" s="16">
        <f t="shared" ref="U148:W148" si="54">SUM(U149:U150)</f>
        <v>120269676047</v>
      </c>
      <c r="V148" s="16">
        <f t="shared" si="54"/>
        <v>146650672000</v>
      </c>
      <c r="W148" s="16">
        <f t="shared" si="54"/>
        <v>135721005801</v>
      </c>
      <c r="X148" s="16">
        <f t="shared" ref="X148:AA148" si="55">SUM(X149:X150)</f>
        <v>149331751000</v>
      </c>
      <c r="Y148" s="16">
        <f t="shared" si="55"/>
        <v>144219001408</v>
      </c>
      <c r="Z148" s="16">
        <f t="shared" si="55"/>
        <v>147996121370</v>
      </c>
      <c r="AA148" s="16">
        <f t="shared" si="55"/>
        <v>141648203858</v>
      </c>
      <c r="AB148" s="2"/>
      <c r="AC148" s="2"/>
      <c r="AD148" s="2"/>
      <c r="AE148" s="2"/>
      <c r="AF148" s="2"/>
    </row>
    <row r="149" spans="1:32" x14ac:dyDescent="0.25">
      <c r="A149" s="8" t="s">
        <v>3</v>
      </c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>
        <v>104926972772</v>
      </c>
      <c r="S149" s="18">
        <v>100954181318</v>
      </c>
      <c r="T149" s="18">
        <v>87885891000</v>
      </c>
      <c r="U149" s="18">
        <v>81786338435</v>
      </c>
      <c r="V149" s="18">
        <v>97408985000</v>
      </c>
      <c r="W149" s="18">
        <v>87325368591</v>
      </c>
      <c r="X149" s="18">
        <f>+[2]Hoja11!B186</f>
        <v>100533751000</v>
      </c>
      <c r="Y149" s="18">
        <f>+[2]Hoja11!C186</f>
        <v>95442589120</v>
      </c>
      <c r="Z149" s="18">
        <v>105061274000</v>
      </c>
      <c r="AA149" s="18">
        <v>99316646985</v>
      </c>
    </row>
    <row r="150" spans="1:32" x14ac:dyDescent="0.25">
      <c r="A150" s="8" t="s">
        <v>5</v>
      </c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>
        <f t="shared" ref="R150:W150" si="56">SUM(R151:R152)</f>
        <v>31308885898</v>
      </c>
      <c r="S150" s="18">
        <f t="shared" si="56"/>
        <v>31008216915</v>
      </c>
      <c r="T150" s="18">
        <f t="shared" si="56"/>
        <v>38695109000</v>
      </c>
      <c r="U150" s="18">
        <f t="shared" si="56"/>
        <v>38483337612</v>
      </c>
      <c r="V150" s="18">
        <f t="shared" si="56"/>
        <v>49241687000</v>
      </c>
      <c r="W150" s="18">
        <f t="shared" si="56"/>
        <v>48395637210</v>
      </c>
      <c r="X150" s="18">
        <f>SUM(X151:X152)</f>
        <v>48798000000</v>
      </c>
      <c r="Y150" s="18">
        <f t="shared" ref="Y150:AA150" si="57">SUM(Y151:Y152)</f>
        <v>48776412288</v>
      </c>
      <c r="Z150" s="18">
        <f t="shared" si="57"/>
        <v>42934847370</v>
      </c>
      <c r="AA150" s="18">
        <f t="shared" si="57"/>
        <v>42331556873</v>
      </c>
    </row>
    <row r="151" spans="1:32" x14ac:dyDescent="0.25">
      <c r="A151" s="9" t="s">
        <v>6</v>
      </c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>
        <v>30320111432</v>
      </c>
      <c r="S151" s="18">
        <v>30019483247</v>
      </c>
      <c r="T151" s="18">
        <v>38654481361</v>
      </c>
      <c r="U151" s="18">
        <v>38442709973</v>
      </c>
      <c r="V151" s="18">
        <v>49241687000</v>
      </c>
      <c r="W151" s="18">
        <v>48395637210</v>
      </c>
      <c r="X151" s="18">
        <f>+[2]Hoja11!B192</f>
        <v>48798000000</v>
      </c>
      <c r="Y151" s="18">
        <f>+[2]Hoja11!C192</f>
        <v>48776412288</v>
      </c>
      <c r="Z151" s="18">
        <v>42934847370</v>
      </c>
      <c r="AA151" s="18">
        <v>42331556873</v>
      </c>
    </row>
    <row r="152" spans="1:32" x14ac:dyDescent="0.25">
      <c r="A152" s="9" t="s">
        <v>7</v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>
        <v>988774466</v>
      </c>
      <c r="S152" s="18">
        <v>988733668</v>
      </c>
      <c r="T152" s="18">
        <v>40627639</v>
      </c>
      <c r="U152" s="18">
        <v>40627639</v>
      </c>
      <c r="V152" s="18"/>
      <c r="W152" s="18"/>
      <c r="X152" s="18"/>
      <c r="Y152" s="18"/>
      <c r="Z152" s="18"/>
      <c r="AA152" s="18"/>
    </row>
    <row r="153" spans="1:32" hidden="1" x14ac:dyDescent="0.25">
      <c r="A153" s="9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</row>
    <row r="154" spans="1:32" s="3" customFormat="1" ht="31.5" customHeight="1" x14ac:dyDescent="0.25">
      <c r="A154" s="11" t="s">
        <v>35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>
        <v>25475747000</v>
      </c>
      <c r="S154" s="16">
        <v>24826583195</v>
      </c>
      <c r="T154" s="16">
        <v>33724096000</v>
      </c>
      <c r="U154" s="16">
        <v>32814010402</v>
      </c>
      <c r="V154" s="16">
        <v>43618521000</v>
      </c>
      <c r="W154" s="16">
        <v>42270827135</v>
      </c>
      <c r="X154" s="16">
        <f>SUM(X155:X156)</f>
        <v>41264580000</v>
      </c>
      <c r="Y154" s="16">
        <f t="shared" ref="Y154:AA154" si="58">SUM(Y155:Y156)</f>
        <v>39653581925</v>
      </c>
      <c r="Z154" s="16">
        <f t="shared" si="58"/>
        <v>36215199064</v>
      </c>
      <c r="AA154" s="16">
        <f t="shared" si="58"/>
        <v>35283100016</v>
      </c>
      <c r="AB154" s="2"/>
      <c r="AC154" s="2"/>
      <c r="AD154" s="2"/>
      <c r="AE154" s="2"/>
      <c r="AF154" s="2"/>
    </row>
    <row r="155" spans="1:32" x14ac:dyDescent="0.25">
      <c r="A155" s="8" t="s">
        <v>3</v>
      </c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>
        <v>8975747000</v>
      </c>
      <c r="S155" s="18">
        <v>8514113001</v>
      </c>
      <c r="T155" s="18">
        <v>9993515000</v>
      </c>
      <c r="U155" s="18">
        <v>9334522095</v>
      </c>
      <c r="V155" s="18">
        <v>10358124000</v>
      </c>
      <c r="W155" s="18">
        <v>9807367452</v>
      </c>
      <c r="X155" s="18">
        <f>+[2]Hoja11!B194</f>
        <v>10923273000</v>
      </c>
      <c r="Y155" s="18">
        <f>+[2]Hoja11!C194</f>
        <v>10238495815</v>
      </c>
      <c r="Z155" s="18">
        <v>11775317000</v>
      </c>
      <c r="AA155" s="18">
        <v>11586998067</v>
      </c>
    </row>
    <row r="156" spans="1:32" x14ac:dyDescent="0.25">
      <c r="A156" s="8" t="s">
        <v>5</v>
      </c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>
        <f t="shared" ref="R156:W156" si="59">SUM(R157:R159)</f>
        <v>16500000000</v>
      </c>
      <c r="S156" s="18">
        <f t="shared" si="59"/>
        <v>16312470194</v>
      </c>
      <c r="T156" s="18">
        <f t="shared" si="59"/>
        <v>23730581000</v>
      </c>
      <c r="U156" s="18">
        <f t="shared" si="59"/>
        <v>23479488307</v>
      </c>
      <c r="V156" s="18">
        <f t="shared" si="59"/>
        <v>33260397000</v>
      </c>
      <c r="W156" s="18">
        <f t="shared" si="59"/>
        <v>32463459683</v>
      </c>
      <c r="X156" s="18">
        <f>SUM(X157:X159)</f>
        <v>30341307000</v>
      </c>
      <c r="Y156" s="18">
        <f t="shared" ref="Y156:AA156" si="60">SUM(Y157:Y159)</f>
        <v>29415086110</v>
      </c>
      <c r="Z156" s="18">
        <f t="shared" si="60"/>
        <v>24439882064</v>
      </c>
      <c r="AA156" s="18">
        <f t="shared" si="60"/>
        <v>23696101949</v>
      </c>
    </row>
    <row r="157" spans="1:32" x14ac:dyDescent="0.25">
      <c r="A157" s="9" t="s">
        <v>6</v>
      </c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>
        <v>16492633901</v>
      </c>
      <c r="S157" s="18">
        <v>16305104095</v>
      </c>
      <c r="T157" s="18">
        <v>23728898467</v>
      </c>
      <c r="U157" s="18">
        <v>23477805774</v>
      </c>
      <c r="V157" s="18">
        <v>33241066500</v>
      </c>
      <c r="W157" s="18">
        <v>32444129183</v>
      </c>
      <c r="X157" s="18">
        <f>+[2]Hoja11!B202</f>
        <v>30341307000</v>
      </c>
      <c r="Y157" s="18">
        <f>+[2]Hoja11!C202</f>
        <v>29415086110</v>
      </c>
      <c r="Z157" s="18">
        <v>24439882064</v>
      </c>
      <c r="AA157" s="18">
        <v>23696101949</v>
      </c>
    </row>
    <row r="158" spans="1:32" x14ac:dyDescent="0.25">
      <c r="A158" s="9" t="s">
        <v>7</v>
      </c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>
        <v>7366099</v>
      </c>
      <c r="S158" s="18">
        <v>7366099</v>
      </c>
      <c r="T158" s="18">
        <v>1682533</v>
      </c>
      <c r="U158" s="18">
        <v>1682533</v>
      </c>
      <c r="V158" s="18">
        <v>19330500</v>
      </c>
      <c r="W158" s="18">
        <v>19330500</v>
      </c>
      <c r="X158" s="18"/>
      <c r="Y158" s="18"/>
      <c r="Z158" s="18"/>
      <c r="AA158" s="18"/>
    </row>
    <row r="159" spans="1:32" hidden="1" x14ac:dyDescent="0.25">
      <c r="A159" s="9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</row>
    <row r="160" spans="1:32" s="3" customFormat="1" ht="30" x14ac:dyDescent="0.25">
      <c r="A160" s="11" t="s">
        <v>36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>
        <f t="shared" ref="R160:W160" si="61">SUM(R161:R162)</f>
        <v>27263735000</v>
      </c>
      <c r="S160" s="16">
        <f t="shared" si="61"/>
        <v>26766318665</v>
      </c>
      <c r="T160" s="16">
        <f t="shared" si="61"/>
        <v>30254126000</v>
      </c>
      <c r="U160" s="16">
        <f t="shared" si="61"/>
        <v>29809340038</v>
      </c>
      <c r="V160" s="16">
        <f t="shared" si="61"/>
        <v>36776936000</v>
      </c>
      <c r="W160" s="16">
        <f t="shared" si="61"/>
        <v>36107477094</v>
      </c>
      <c r="X160" s="16">
        <f t="shared" ref="X160:AA160" si="62">SUM(X161:X162)</f>
        <v>38029105000</v>
      </c>
      <c r="Y160" s="16">
        <f t="shared" si="62"/>
        <v>37231252424</v>
      </c>
      <c r="Z160" s="16">
        <f t="shared" si="62"/>
        <v>38117648000</v>
      </c>
      <c r="AA160" s="16">
        <f t="shared" si="62"/>
        <v>36165182165</v>
      </c>
      <c r="AB160" s="2"/>
      <c r="AC160" s="2"/>
      <c r="AD160" s="2"/>
      <c r="AE160" s="2"/>
      <c r="AF160" s="2"/>
    </row>
    <row r="161" spans="1:32" x14ac:dyDescent="0.25">
      <c r="A161" s="8" t="s">
        <v>3</v>
      </c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>
        <v>11832735000</v>
      </c>
      <c r="S161" s="18">
        <v>11495792063</v>
      </c>
      <c r="T161" s="18">
        <v>14247409000</v>
      </c>
      <c r="U161" s="18">
        <v>13808875460</v>
      </c>
      <c r="V161" s="18">
        <v>15218043000</v>
      </c>
      <c r="W161" s="18">
        <v>14599311197</v>
      </c>
      <c r="X161" s="18">
        <f>+[2]Hoja11!B204</f>
        <v>16104517000</v>
      </c>
      <c r="Y161" s="18">
        <f>+[2]Hoja11!C204</f>
        <v>15343912161</v>
      </c>
      <c r="Z161" s="18">
        <v>16730805000</v>
      </c>
      <c r="AA161" s="18">
        <v>15299909589</v>
      </c>
    </row>
    <row r="162" spans="1:32" x14ac:dyDescent="0.25">
      <c r="A162" s="8" t="s">
        <v>5</v>
      </c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>
        <v>15431000000</v>
      </c>
      <c r="S162" s="18">
        <v>15270526602</v>
      </c>
      <c r="T162" s="18">
        <f t="shared" ref="T162:W162" si="63">SUM(T163:T164)</f>
        <v>16006717000</v>
      </c>
      <c r="U162" s="18">
        <f t="shared" si="63"/>
        <v>16000464578</v>
      </c>
      <c r="V162" s="18">
        <f t="shared" si="63"/>
        <v>21558893000</v>
      </c>
      <c r="W162" s="18">
        <f t="shared" si="63"/>
        <v>21508165897</v>
      </c>
      <c r="X162" s="18">
        <f>SUM(X163:X164)</f>
        <v>21924588000</v>
      </c>
      <c r="Y162" s="18">
        <f t="shared" ref="Y162:AA162" si="64">SUM(Y163:Y164)</f>
        <v>21887340263</v>
      </c>
      <c r="Z162" s="18">
        <f t="shared" si="64"/>
        <v>21386843000</v>
      </c>
      <c r="AA162" s="18">
        <f t="shared" si="64"/>
        <v>20865272576</v>
      </c>
    </row>
    <row r="163" spans="1:32" x14ac:dyDescent="0.25">
      <c r="A163" s="9" t="s">
        <v>6</v>
      </c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>
        <v>15183440588</v>
      </c>
      <c r="S163" s="18">
        <v>15022967190</v>
      </c>
      <c r="T163" s="18">
        <v>16004740000</v>
      </c>
      <c r="U163" s="18">
        <v>15998487578</v>
      </c>
      <c r="V163" s="18">
        <v>21547511667</v>
      </c>
      <c r="W163" s="18">
        <v>21496784564</v>
      </c>
      <c r="X163" s="18">
        <f>+[2]Hoja11!B210</f>
        <v>21924588000</v>
      </c>
      <c r="Y163" s="18">
        <f>+[2]Hoja11!C210</f>
        <v>21887340263</v>
      </c>
      <c r="Z163" s="18">
        <v>21386843000</v>
      </c>
      <c r="AA163" s="18">
        <v>20865272576</v>
      </c>
    </row>
    <row r="164" spans="1:32" x14ac:dyDescent="0.25">
      <c r="A164" s="9" t="s">
        <v>7</v>
      </c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>
        <v>247559412</v>
      </c>
      <c r="S164" s="18">
        <v>247559412</v>
      </c>
      <c r="T164" s="18">
        <v>1977000</v>
      </c>
      <c r="U164" s="18">
        <v>1977000</v>
      </c>
      <c r="V164" s="18">
        <v>11381333</v>
      </c>
      <c r="W164" s="18">
        <v>11381333</v>
      </c>
      <c r="X164" s="18"/>
      <c r="Y164" s="18"/>
      <c r="Z164" s="18"/>
      <c r="AA164" s="18"/>
    </row>
    <row r="165" spans="1:32" x14ac:dyDescent="0.25">
      <c r="A165" s="9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</row>
    <row r="166" spans="1:32" x14ac:dyDescent="0.25">
      <c r="A166" s="10" t="s">
        <v>74</v>
      </c>
      <c r="B166" s="19">
        <f t="shared" ref="B166:AA166" si="65">+B167+B175</f>
        <v>91828216000</v>
      </c>
      <c r="C166" s="19">
        <f t="shared" si="65"/>
        <v>90998699552.799988</v>
      </c>
      <c r="D166" s="19">
        <f t="shared" si="65"/>
        <v>124473360907</v>
      </c>
      <c r="E166" s="19">
        <f t="shared" si="65"/>
        <v>123471931827.32001</v>
      </c>
      <c r="F166" s="19">
        <f t="shared" si="65"/>
        <v>129049276380</v>
      </c>
      <c r="G166" s="19">
        <f t="shared" si="65"/>
        <v>128444167590</v>
      </c>
      <c r="H166" s="19">
        <f t="shared" si="65"/>
        <v>117477707598</v>
      </c>
      <c r="I166" s="19">
        <f t="shared" si="65"/>
        <v>116367262036.39999</v>
      </c>
      <c r="J166" s="19">
        <f t="shared" si="65"/>
        <v>112056085712</v>
      </c>
      <c r="K166" s="19">
        <f t="shared" si="65"/>
        <v>99928196514</v>
      </c>
      <c r="L166" s="19">
        <f t="shared" si="65"/>
        <v>225663330505</v>
      </c>
      <c r="M166" s="19">
        <f t="shared" si="65"/>
        <v>208733573920</v>
      </c>
      <c r="N166" s="19">
        <f t="shared" si="65"/>
        <v>203816192000</v>
      </c>
      <c r="O166" s="19">
        <f t="shared" si="65"/>
        <v>190817011615</v>
      </c>
      <c r="P166" s="19">
        <f t="shared" si="65"/>
        <v>191008564000</v>
      </c>
      <c r="Q166" s="19">
        <f t="shared" si="65"/>
        <v>175021965707</v>
      </c>
      <c r="R166" s="19">
        <f t="shared" si="65"/>
        <v>171305645419</v>
      </c>
      <c r="S166" s="19">
        <f t="shared" si="65"/>
        <v>139861886618</v>
      </c>
      <c r="T166" s="19">
        <f t="shared" si="65"/>
        <v>198027421000</v>
      </c>
      <c r="U166" s="19">
        <f t="shared" si="65"/>
        <v>183590867898</v>
      </c>
      <c r="V166" s="19">
        <f t="shared" si="65"/>
        <v>203014981935</v>
      </c>
      <c r="W166" s="19">
        <f t="shared" si="65"/>
        <v>199279464785</v>
      </c>
      <c r="X166" s="19">
        <f t="shared" si="65"/>
        <v>236345435000</v>
      </c>
      <c r="Y166" s="19">
        <f t="shared" si="65"/>
        <v>233227935929</v>
      </c>
      <c r="Z166" s="19">
        <f t="shared" si="65"/>
        <v>208685972953</v>
      </c>
      <c r="AA166" s="19">
        <f t="shared" si="65"/>
        <v>203924102599</v>
      </c>
    </row>
    <row r="167" spans="1:32" s="3" customFormat="1" x14ac:dyDescent="0.25">
      <c r="A167" s="7" t="s">
        <v>37</v>
      </c>
      <c r="B167" s="16">
        <v>84398632000</v>
      </c>
      <c r="C167" s="16">
        <v>83832720410.799988</v>
      </c>
      <c r="D167" s="16">
        <v>116798136323</v>
      </c>
      <c r="E167" s="16">
        <v>115961182762.32001</v>
      </c>
      <c r="F167" s="16">
        <v>121664775659</v>
      </c>
      <c r="G167" s="16">
        <v>121192932671</v>
      </c>
      <c r="H167" s="16">
        <v>108066818709</v>
      </c>
      <c r="I167" s="16">
        <v>107048122039.39999</v>
      </c>
      <c r="J167" s="16">
        <v>103031904626</v>
      </c>
      <c r="K167" s="16">
        <v>92554545268</v>
      </c>
      <c r="L167" s="16">
        <v>213696796505</v>
      </c>
      <c r="M167" s="16">
        <v>197707852762</v>
      </c>
      <c r="N167" s="16">
        <v>193576878000</v>
      </c>
      <c r="O167" s="16">
        <v>180719277602</v>
      </c>
      <c r="P167" s="16">
        <v>179477899000</v>
      </c>
      <c r="Q167" s="16">
        <v>164776629991</v>
      </c>
      <c r="R167" s="16">
        <v>160334388419</v>
      </c>
      <c r="S167" s="16">
        <v>130260314680</v>
      </c>
      <c r="T167" s="16">
        <v>186142218000</v>
      </c>
      <c r="U167" s="16">
        <v>172532402480</v>
      </c>
      <c r="V167" s="16">
        <v>190121217493</v>
      </c>
      <c r="W167" s="16">
        <v>186715421077</v>
      </c>
      <c r="X167" s="16">
        <f t="shared" ref="X167:AA167" si="66">SUM(X168:X169)</f>
        <v>222247496000</v>
      </c>
      <c r="Y167" s="16">
        <f t="shared" si="66"/>
        <v>219793739338</v>
      </c>
      <c r="Z167" s="16">
        <f t="shared" si="66"/>
        <v>194448751453</v>
      </c>
      <c r="AA167" s="16">
        <f t="shared" si="66"/>
        <v>190496743787</v>
      </c>
      <c r="AB167" s="2"/>
      <c r="AC167" s="2"/>
      <c r="AD167" s="2"/>
      <c r="AE167" s="2"/>
      <c r="AF167" s="2"/>
    </row>
    <row r="168" spans="1:32" x14ac:dyDescent="0.25">
      <c r="A168" s="8" t="s">
        <v>3</v>
      </c>
      <c r="B168" s="18">
        <v>48144507000</v>
      </c>
      <c r="C168" s="18">
        <v>47973246229.989998</v>
      </c>
      <c r="D168" s="18">
        <v>56928181323</v>
      </c>
      <c r="E168" s="18">
        <v>56262641353</v>
      </c>
      <c r="F168" s="18">
        <v>55409389095</v>
      </c>
      <c r="G168" s="18">
        <v>55124680753</v>
      </c>
      <c r="H168" s="18">
        <v>56096462935</v>
      </c>
      <c r="I168" s="18">
        <v>55928273193.400002</v>
      </c>
      <c r="J168" s="18">
        <v>60153403000</v>
      </c>
      <c r="K168" s="18">
        <v>57562071683</v>
      </c>
      <c r="L168" s="18">
        <v>68729864000</v>
      </c>
      <c r="M168" s="18">
        <v>59911686829</v>
      </c>
      <c r="N168" s="18">
        <v>71905581000</v>
      </c>
      <c r="O168" s="18">
        <v>65422481864</v>
      </c>
      <c r="P168" s="18">
        <v>75439899000</v>
      </c>
      <c r="Q168" s="18">
        <v>65984962990</v>
      </c>
      <c r="R168" s="18">
        <v>76938938332</v>
      </c>
      <c r="S168" s="18">
        <v>60140069414</v>
      </c>
      <c r="T168" s="18">
        <v>68805005000</v>
      </c>
      <c r="U168" s="18">
        <v>58365757569</v>
      </c>
      <c r="V168" s="18">
        <v>71647861000</v>
      </c>
      <c r="W168" s="18">
        <v>69309856421</v>
      </c>
      <c r="X168" s="18">
        <f>+[2]Hoja11!B213</f>
        <v>87776219000</v>
      </c>
      <c r="Y168" s="18">
        <f>+[2]Hoja11!C213</f>
        <v>85989998523</v>
      </c>
      <c r="Z168" s="18">
        <v>94884732429</v>
      </c>
      <c r="AA168" s="18">
        <v>91812967372</v>
      </c>
    </row>
    <row r="169" spans="1:32" x14ac:dyDescent="0.25">
      <c r="A169" s="8" t="s">
        <v>5</v>
      </c>
      <c r="B169" s="18">
        <v>36254125000</v>
      </c>
      <c r="C169" s="18">
        <v>35859474180.809998</v>
      </c>
      <c r="D169" s="18">
        <v>59869955000</v>
      </c>
      <c r="E169" s="18">
        <v>59698541409.32</v>
      </c>
      <c r="F169" s="18">
        <v>66255386564</v>
      </c>
      <c r="G169" s="18">
        <v>66068251918</v>
      </c>
      <c r="H169" s="18">
        <v>51970355774</v>
      </c>
      <c r="I169" s="18">
        <v>51119848846</v>
      </c>
      <c r="J169" s="18">
        <v>42878501626</v>
      </c>
      <c r="K169" s="18">
        <v>34992473585</v>
      </c>
      <c r="L169" s="18">
        <v>144966932505</v>
      </c>
      <c r="M169" s="18">
        <v>137796165933</v>
      </c>
      <c r="N169" s="18">
        <v>121671297000</v>
      </c>
      <c r="O169" s="18">
        <v>115296795738</v>
      </c>
      <c r="P169" s="18">
        <v>104038000000</v>
      </c>
      <c r="Q169" s="18">
        <v>98791667001</v>
      </c>
      <c r="R169" s="18">
        <v>83395450087</v>
      </c>
      <c r="S169" s="18">
        <v>70120245266</v>
      </c>
      <c r="T169" s="18">
        <v>117337213000</v>
      </c>
      <c r="U169" s="18">
        <v>114166644911</v>
      </c>
      <c r="V169" s="18">
        <f t="shared" ref="V169:W169" si="67">SUM(V170:V173)</f>
        <v>118473356493</v>
      </c>
      <c r="W169" s="18">
        <f t="shared" si="67"/>
        <v>117405564656</v>
      </c>
      <c r="X169" s="18">
        <f>SUM(X170:X173)</f>
        <v>134471277000</v>
      </c>
      <c r="Y169" s="18">
        <f t="shared" ref="Y169:AA169" si="68">SUM(Y170:Y173)</f>
        <v>133803740815</v>
      </c>
      <c r="Z169" s="18">
        <f t="shared" si="68"/>
        <v>99564019024</v>
      </c>
      <c r="AA169" s="18">
        <f t="shared" si="68"/>
        <v>98683776415</v>
      </c>
    </row>
    <row r="170" spans="1:32" x14ac:dyDescent="0.25">
      <c r="A170" s="9" t="s">
        <v>6</v>
      </c>
      <c r="B170" s="18">
        <v>26951154067.200001</v>
      </c>
      <c r="C170" s="18">
        <v>26745997428.41</v>
      </c>
      <c r="D170" s="18">
        <v>47310904305</v>
      </c>
      <c r="E170" s="18">
        <v>47227276415</v>
      </c>
      <c r="F170" s="18">
        <v>54205322023</v>
      </c>
      <c r="G170" s="18">
        <v>54058198611</v>
      </c>
      <c r="H170" s="18">
        <v>41936305624</v>
      </c>
      <c r="I170" s="18">
        <v>41125465803</v>
      </c>
      <c r="J170" s="18">
        <v>36922908776</v>
      </c>
      <c r="K170" s="18">
        <v>29464061921</v>
      </c>
      <c r="L170" s="18">
        <v>144966932505</v>
      </c>
      <c r="M170" s="18">
        <v>137796165933</v>
      </c>
      <c r="N170" s="18">
        <v>121599331483</v>
      </c>
      <c r="O170" s="18">
        <v>115224830221</v>
      </c>
      <c r="P170" s="18">
        <v>103519691213</v>
      </c>
      <c r="Q170" s="18">
        <v>98273358214</v>
      </c>
      <c r="R170" s="18">
        <v>83378320002</v>
      </c>
      <c r="S170" s="18">
        <v>70103115181</v>
      </c>
      <c r="T170" s="18">
        <v>116937327413</v>
      </c>
      <c r="U170" s="18">
        <v>113766759324</v>
      </c>
      <c r="V170" s="18">
        <v>118468218101</v>
      </c>
      <c r="W170" s="18">
        <v>117400426264</v>
      </c>
      <c r="X170" s="18">
        <f>+[2]Hoja11!B222</f>
        <v>134471277000</v>
      </c>
      <c r="Y170" s="18">
        <f>+[2]Hoja11!C222</f>
        <v>133803740815</v>
      </c>
      <c r="Z170" s="18">
        <v>99564019024</v>
      </c>
      <c r="AA170" s="18">
        <v>98683776415</v>
      </c>
    </row>
    <row r="171" spans="1:32" x14ac:dyDescent="0.25">
      <c r="A171" s="9" t="s">
        <v>11</v>
      </c>
      <c r="B171" s="18"/>
      <c r="C171" s="18"/>
      <c r="D171" s="18"/>
      <c r="E171" s="18"/>
      <c r="F171" s="18"/>
      <c r="G171" s="18"/>
      <c r="H171" s="18"/>
      <c r="I171" s="18"/>
      <c r="J171" s="18">
        <v>0</v>
      </c>
      <c r="K171" s="18">
        <v>0</v>
      </c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</row>
    <row r="172" spans="1:32" x14ac:dyDescent="0.25">
      <c r="A172" s="9" t="s">
        <v>7</v>
      </c>
      <c r="B172" s="18">
        <v>289682737</v>
      </c>
      <c r="C172" s="18">
        <v>197182737</v>
      </c>
      <c r="D172" s="18">
        <v>416967153</v>
      </c>
      <c r="E172" s="18">
        <v>416966412</v>
      </c>
      <c r="F172" s="18">
        <v>330125588</v>
      </c>
      <c r="G172" s="18">
        <v>290125588</v>
      </c>
      <c r="H172" s="18">
        <v>347023742</v>
      </c>
      <c r="I172" s="18">
        <v>347023742</v>
      </c>
      <c r="J172" s="18">
        <v>121776374</v>
      </c>
      <c r="K172" s="18">
        <v>116626374</v>
      </c>
      <c r="L172" s="18"/>
      <c r="M172" s="18"/>
      <c r="N172" s="18">
        <v>71965517</v>
      </c>
      <c r="O172" s="18">
        <v>71965517</v>
      </c>
      <c r="P172" s="18">
        <v>518308787</v>
      </c>
      <c r="Q172" s="18">
        <v>518308787</v>
      </c>
      <c r="R172" s="18">
        <v>17130085</v>
      </c>
      <c r="S172" s="18">
        <v>17130085</v>
      </c>
      <c r="T172" s="18">
        <v>399885587</v>
      </c>
      <c r="U172" s="18">
        <v>399885587</v>
      </c>
      <c r="V172" s="18">
        <v>5138392</v>
      </c>
      <c r="W172" s="18">
        <v>5138392</v>
      </c>
      <c r="X172" s="18"/>
      <c r="Y172" s="18"/>
      <c r="Z172" s="18"/>
      <c r="AA172" s="18"/>
    </row>
    <row r="173" spans="1:32" x14ac:dyDescent="0.25">
      <c r="A173" s="9" t="s">
        <v>8</v>
      </c>
      <c r="B173" s="18">
        <v>9013288195.7999992</v>
      </c>
      <c r="C173" s="18">
        <v>8916294015.3999996</v>
      </c>
      <c r="D173" s="18">
        <v>12142083542</v>
      </c>
      <c r="E173" s="18">
        <v>12054298582.32</v>
      </c>
      <c r="F173" s="18">
        <v>11719938953</v>
      </c>
      <c r="G173" s="18">
        <v>11719927719</v>
      </c>
      <c r="H173" s="18">
        <v>9687026408</v>
      </c>
      <c r="I173" s="18">
        <v>9647359301</v>
      </c>
      <c r="J173" s="18">
        <v>5833816476</v>
      </c>
      <c r="K173" s="18">
        <v>5411785290</v>
      </c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</row>
    <row r="174" spans="1:32" hidden="1" x14ac:dyDescent="0.25">
      <c r="A174" s="9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</row>
    <row r="175" spans="1:32" ht="30" x14ac:dyDescent="0.25">
      <c r="A175" s="11" t="s">
        <v>38</v>
      </c>
      <c r="B175" s="16">
        <v>7429584000</v>
      </c>
      <c r="C175" s="16">
        <v>7165979142</v>
      </c>
      <c r="D175" s="16">
        <v>7675224584</v>
      </c>
      <c r="E175" s="16">
        <v>7510749065</v>
      </c>
      <c r="F175" s="16">
        <v>7384500721</v>
      </c>
      <c r="G175" s="16">
        <v>7251234919</v>
      </c>
      <c r="H175" s="16">
        <v>9410888889</v>
      </c>
      <c r="I175" s="16">
        <v>9319139997</v>
      </c>
      <c r="J175" s="16">
        <v>9024181086</v>
      </c>
      <c r="K175" s="16">
        <v>7373651246</v>
      </c>
      <c r="L175" s="16">
        <v>11966534000</v>
      </c>
      <c r="M175" s="16">
        <v>11025721158</v>
      </c>
      <c r="N175" s="16">
        <v>10239314000</v>
      </c>
      <c r="O175" s="16">
        <v>10097734013</v>
      </c>
      <c r="P175" s="16">
        <v>11530665000</v>
      </c>
      <c r="Q175" s="16">
        <v>10245335716</v>
      </c>
      <c r="R175" s="16">
        <v>10971257000</v>
      </c>
      <c r="S175" s="16">
        <v>9601571938</v>
      </c>
      <c r="T175" s="16">
        <v>11885203000</v>
      </c>
      <c r="U175" s="16">
        <v>11058465418</v>
      </c>
      <c r="V175" s="16">
        <v>12893764442</v>
      </c>
      <c r="W175" s="16">
        <v>12564043708</v>
      </c>
      <c r="X175" s="16">
        <f t="shared" ref="X175:AA175" si="69">SUM(X176:X177)</f>
        <v>14097939000</v>
      </c>
      <c r="Y175" s="16">
        <f t="shared" si="69"/>
        <v>13434196591</v>
      </c>
      <c r="Z175" s="16">
        <f t="shared" si="69"/>
        <v>14237221500</v>
      </c>
      <c r="AA175" s="16">
        <f t="shared" si="69"/>
        <v>13427358812</v>
      </c>
    </row>
    <row r="176" spans="1:32" x14ac:dyDescent="0.25">
      <c r="A176" s="8" t="s">
        <v>3</v>
      </c>
      <c r="B176" s="18">
        <v>4109584000</v>
      </c>
      <c r="C176" s="18">
        <v>3850327587</v>
      </c>
      <c r="D176" s="18">
        <v>5093624584</v>
      </c>
      <c r="E176" s="18">
        <v>4931504704</v>
      </c>
      <c r="F176" s="18">
        <v>4885464721</v>
      </c>
      <c r="G176" s="18">
        <v>4770226504</v>
      </c>
      <c r="H176" s="18">
        <v>5488888889</v>
      </c>
      <c r="I176" s="18">
        <v>5400999087</v>
      </c>
      <c r="J176" s="18">
        <v>5734181086</v>
      </c>
      <c r="K176" s="18">
        <v>4797340245</v>
      </c>
      <c r="L176" s="18">
        <v>8926534000</v>
      </c>
      <c r="M176" s="18">
        <v>8149559958</v>
      </c>
      <c r="N176" s="18">
        <v>8114314000</v>
      </c>
      <c r="O176" s="18">
        <v>7998345101</v>
      </c>
      <c r="P176" s="18">
        <v>6715665000</v>
      </c>
      <c r="Q176" s="18">
        <v>6405806702</v>
      </c>
      <c r="R176" s="18">
        <v>7596257000</v>
      </c>
      <c r="S176" s="18">
        <v>6511515923</v>
      </c>
      <c r="T176" s="18">
        <v>8756201000</v>
      </c>
      <c r="U176" s="18">
        <v>7943100942</v>
      </c>
      <c r="V176" s="18">
        <v>9636472442</v>
      </c>
      <c r="W176" s="18">
        <v>9380723231</v>
      </c>
      <c r="X176" s="18">
        <f>+[2]Hoja11!B224</f>
        <v>9768712000</v>
      </c>
      <c r="Y176" s="18">
        <f>+[2]Hoja11!C224</f>
        <v>9277202133</v>
      </c>
      <c r="Z176" s="18">
        <v>10548189500</v>
      </c>
      <c r="AA176" s="18">
        <v>9856150521</v>
      </c>
    </row>
    <row r="177" spans="1:27" x14ac:dyDescent="0.25">
      <c r="A177" s="8" t="s">
        <v>5</v>
      </c>
      <c r="B177" s="18">
        <v>3320000000</v>
      </c>
      <c r="C177" s="18">
        <v>3315651555</v>
      </c>
      <c r="D177" s="18">
        <v>2581600000</v>
      </c>
      <c r="E177" s="18">
        <v>2579244361</v>
      </c>
      <c r="F177" s="18">
        <v>2499036000</v>
      </c>
      <c r="G177" s="18">
        <v>2481008415</v>
      </c>
      <c r="H177" s="18">
        <v>3922000000</v>
      </c>
      <c r="I177" s="18">
        <v>3918140910</v>
      </c>
      <c r="J177" s="18">
        <v>3290000000</v>
      </c>
      <c r="K177" s="18">
        <v>2576311001</v>
      </c>
      <c r="L177" s="18">
        <v>3040000000</v>
      </c>
      <c r="M177" s="18">
        <v>2876161200</v>
      </c>
      <c r="N177" s="18">
        <v>2125000000</v>
      </c>
      <c r="O177" s="18">
        <v>2099388912</v>
      </c>
      <c r="P177" s="18">
        <v>4815000000</v>
      </c>
      <c r="Q177" s="18">
        <v>3839529014</v>
      </c>
      <c r="R177" s="18">
        <v>3375000000</v>
      </c>
      <c r="S177" s="18">
        <v>3090056015</v>
      </c>
      <c r="T177" s="18">
        <v>3129002000</v>
      </c>
      <c r="U177" s="18">
        <v>3115364476</v>
      </c>
      <c r="V177" s="18">
        <v>3257292000</v>
      </c>
      <c r="W177" s="18">
        <v>3183320477</v>
      </c>
      <c r="X177" s="18">
        <f t="shared" ref="X177:AA177" si="70">SUM(X178:X180)</f>
        <v>4329227000</v>
      </c>
      <c r="Y177" s="18">
        <f t="shared" si="70"/>
        <v>4156994458</v>
      </c>
      <c r="Z177" s="18">
        <f t="shared" si="70"/>
        <v>3689032000</v>
      </c>
      <c r="AA177" s="18">
        <f t="shared" si="70"/>
        <v>3571208291</v>
      </c>
    </row>
    <row r="178" spans="1:27" x14ac:dyDescent="0.25">
      <c r="A178" s="9" t="s">
        <v>6</v>
      </c>
      <c r="B178" s="18">
        <v>3316868000</v>
      </c>
      <c r="C178" s="18">
        <v>3312519555</v>
      </c>
      <c r="D178" s="18">
        <v>2528000000</v>
      </c>
      <c r="E178" s="18">
        <v>2525644361</v>
      </c>
      <c r="F178" s="18">
        <v>2190352000</v>
      </c>
      <c r="G178" s="18">
        <v>2190276415</v>
      </c>
      <c r="H178" s="18">
        <v>3846003045</v>
      </c>
      <c r="I178" s="18">
        <v>3845968741</v>
      </c>
      <c r="J178" s="18">
        <v>2043717474</v>
      </c>
      <c r="K178" s="18">
        <v>1357659816</v>
      </c>
      <c r="L178" s="18">
        <v>3040000000</v>
      </c>
      <c r="M178" s="18">
        <v>2876161200</v>
      </c>
      <c r="N178" s="18">
        <v>2125000000</v>
      </c>
      <c r="O178" s="18">
        <v>2099388912</v>
      </c>
      <c r="P178" s="18">
        <v>4710000000</v>
      </c>
      <c r="Q178" s="18">
        <v>3839529014</v>
      </c>
      <c r="R178" s="18">
        <v>3375000000</v>
      </c>
      <c r="S178" s="18">
        <v>3090056015</v>
      </c>
      <c r="T178" s="18">
        <v>3018822666</v>
      </c>
      <c r="U178" s="18">
        <v>3005185142</v>
      </c>
      <c r="V178" s="18">
        <v>3257292000</v>
      </c>
      <c r="W178" s="18">
        <v>3183320477</v>
      </c>
      <c r="X178" s="18">
        <f>+[2]Hoja11!B229</f>
        <v>4329227000</v>
      </c>
      <c r="Y178" s="18">
        <f>+[2]Hoja11!C229</f>
        <v>4156994458</v>
      </c>
      <c r="Z178" s="18">
        <v>3689032000</v>
      </c>
      <c r="AA178" s="18">
        <v>3571208291</v>
      </c>
    </row>
    <row r="179" spans="1:27" x14ac:dyDescent="0.25">
      <c r="A179" s="9" t="s">
        <v>7</v>
      </c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>
        <v>105000000</v>
      </c>
      <c r="Q179" s="18">
        <v>0</v>
      </c>
      <c r="R179" s="18"/>
      <c r="S179" s="18"/>
      <c r="T179" s="18">
        <v>110179334</v>
      </c>
      <c r="U179" s="18">
        <v>110179334</v>
      </c>
      <c r="V179" s="18"/>
      <c r="W179" s="18"/>
      <c r="X179" s="18"/>
      <c r="Y179" s="18"/>
      <c r="Z179" s="18"/>
      <c r="AA179" s="18"/>
    </row>
    <row r="180" spans="1:27" x14ac:dyDescent="0.25">
      <c r="A180" s="9" t="s">
        <v>8</v>
      </c>
      <c r="B180" s="18">
        <v>3132000</v>
      </c>
      <c r="C180" s="18">
        <v>3132000</v>
      </c>
      <c r="D180" s="18">
        <v>53600000</v>
      </c>
      <c r="E180" s="18">
        <v>53600000</v>
      </c>
      <c r="F180" s="18">
        <v>308684000</v>
      </c>
      <c r="G180" s="18">
        <v>290732000</v>
      </c>
      <c r="H180" s="18">
        <v>75996955</v>
      </c>
      <c r="I180" s="18">
        <v>72172169</v>
      </c>
      <c r="J180" s="18">
        <v>1246282526</v>
      </c>
      <c r="K180" s="18">
        <v>1218651185</v>
      </c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</row>
    <row r="181" spans="1:27" x14ac:dyDescent="0.25">
      <c r="A181" s="9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</row>
    <row r="182" spans="1:27" x14ac:dyDescent="0.25">
      <c r="A182" s="10" t="s">
        <v>76</v>
      </c>
      <c r="B182" s="19">
        <v>418920046100</v>
      </c>
      <c r="C182" s="19">
        <v>397031732377.05005</v>
      </c>
      <c r="D182" s="19">
        <v>517620625670</v>
      </c>
      <c r="E182" s="19">
        <v>483725599482.22003</v>
      </c>
      <c r="F182" s="19">
        <v>594213768140</v>
      </c>
      <c r="G182" s="19">
        <v>569708892580</v>
      </c>
      <c r="H182" s="19">
        <v>595857242286</v>
      </c>
      <c r="I182" s="19">
        <v>552597312012.64001</v>
      </c>
      <c r="J182" s="19">
        <f t="shared" ref="J182:Q182" si="71">+J183+J191+J199+J206+J213+J221</f>
        <v>603506493366</v>
      </c>
      <c r="K182" s="19">
        <f t="shared" si="71"/>
        <v>505200769654.29999</v>
      </c>
      <c r="L182" s="19">
        <f t="shared" si="71"/>
        <v>452130846281</v>
      </c>
      <c r="M182" s="19">
        <f t="shared" si="71"/>
        <v>383141483733.81</v>
      </c>
      <c r="N182" s="19">
        <f t="shared" si="71"/>
        <v>538251318981</v>
      </c>
      <c r="O182" s="19">
        <f t="shared" si="71"/>
        <v>474296397884.16003</v>
      </c>
      <c r="P182" s="19">
        <f t="shared" si="71"/>
        <v>495583849000</v>
      </c>
      <c r="Q182" s="19">
        <f t="shared" si="71"/>
        <v>450134980151.94</v>
      </c>
      <c r="R182" s="19"/>
      <c r="S182" s="19"/>
      <c r="T182" s="19"/>
      <c r="U182" s="19"/>
      <c r="V182" s="19"/>
      <c r="W182" s="19"/>
      <c r="X182" s="19"/>
      <c r="Y182" s="19"/>
      <c r="Z182" s="19"/>
      <c r="AA182" s="19"/>
    </row>
    <row r="183" spans="1:27" x14ac:dyDescent="0.25">
      <c r="A183" s="7" t="s">
        <v>34</v>
      </c>
      <c r="B183" s="16">
        <v>129556583294</v>
      </c>
      <c r="C183" s="16">
        <v>125401130918.70999</v>
      </c>
      <c r="D183" s="16">
        <v>154057821128</v>
      </c>
      <c r="E183" s="16">
        <v>150233195149.82001</v>
      </c>
      <c r="F183" s="16">
        <v>158125830839</v>
      </c>
      <c r="G183" s="16">
        <v>155899839583</v>
      </c>
      <c r="H183" s="16">
        <v>161793253990</v>
      </c>
      <c r="I183" s="16">
        <v>157239595480.64001</v>
      </c>
      <c r="J183" s="16">
        <v>168262260885</v>
      </c>
      <c r="K183" s="16">
        <v>150451816698.29999</v>
      </c>
      <c r="L183" s="16">
        <v>132504556000</v>
      </c>
      <c r="M183" s="16">
        <v>121185811948.81</v>
      </c>
      <c r="N183" s="16">
        <v>147396243000</v>
      </c>
      <c r="O183" s="16">
        <v>141202453263.16</v>
      </c>
      <c r="P183" s="16">
        <v>180765363000</v>
      </c>
      <c r="Q183" s="16">
        <v>167228721675.94</v>
      </c>
      <c r="R183" s="16"/>
      <c r="S183" s="16"/>
      <c r="T183" s="16"/>
      <c r="U183" s="16"/>
      <c r="V183" s="16"/>
      <c r="W183" s="16"/>
      <c r="X183" s="18"/>
      <c r="Y183" s="18"/>
      <c r="Z183" s="18"/>
      <c r="AA183" s="18"/>
    </row>
    <row r="184" spans="1:27" x14ac:dyDescent="0.25">
      <c r="A184" s="8" t="s">
        <v>3</v>
      </c>
      <c r="B184" s="18">
        <v>70286091248</v>
      </c>
      <c r="C184" s="18">
        <v>69027105353.690002</v>
      </c>
      <c r="D184" s="18">
        <v>81339090595</v>
      </c>
      <c r="E184" s="18">
        <v>81098345613.320007</v>
      </c>
      <c r="F184" s="18">
        <v>86019617261</v>
      </c>
      <c r="G184" s="18">
        <v>84225883053</v>
      </c>
      <c r="H184" s="18">
        <v>85069661058</v>
      </c>
      <c r="I184" s="18">
        <v>83790093961.639999</v>
      </c>
      <c r="J184" s="18">
        <v>88670399219</v>
      </c>
      <c r="K184" s="18">
        <v>81045165552.300003</v>
      </c>
      <c r="L184" s="18">
        <v>87498080000</v>
      </c>
      <c r="M184" s="18">
        <v>79999890492.809998</v>
      </c>
      <c r="N184" s="18">
        <v>89322707000</v>
      </c>
      <c r="O184" s="18">
        <v>85654986635.160004</v>
      </c>
      <c r="P184" s="18">
        <v>94526438000</v>
      </c>
      <c r="Q184" s="18">
        <v>87797738703.940002</v>
      </c>
      <c r="R184" s="18"/>
      <c r="S184" s="18"/>
      <c r="T184" s="18"/>
      <c r="U184" s="18"/>
      <c r="V184" s="18"/>
      <c r="W184" s="18"/>
      <c r="X184" s="18"/>
      <c r="Y184" s="18"/>
      <c r="Z184" s="18"/>
      <c r="AA184" s="18"/>
    </row>
    <row r="185" spans="1:27" x14ac:dyDescent="0.25">
      <c r="A185" s="8" t="s">
        <v>5</v>
      </c>
      <c r="B185" s="18">
        <v>59270492046</v>
      </c>
      <c r="C185" s="18">
        <v>56374025565.020004</v>
      </c>
      <c r="D185" s="18">
        <v>72718730533</v>
      </c>
      <c r="E185" s="18">
        <v>69134849536.5</v>
      </c>
      <c r="F185" s="18">
        <v>72106213578</v>
      </c>
      <c r="G185" s="18">
        <v>71673956530</v>
      </c>
      <c r="H185" s="18">
        <v>76723592932</v>
      </c>
      <c r="I185" s="18">
        <v>73449501519</v>
      </c>
      <c r="J185" s="18">
        <v>79591861666</v>
      </c>
      <c r="K185" s="18">
        <v>69406651146</v>
      </c>
      <c r="L185" s="18">
        <v>45006476000</v>
      </c>
      <c r="M185" s="18">
        <v>41185921456</v>
      </c>
      <c r="N185" s="18">
        <v>58073536000</v>
      </c>
      <c r="O185" s="18">
        <v>55547466628</v>
      </c>
      <c r="P185" s="18">
        <v>86238925000</v>
      </c>
      <c r="Q185" s="18">
        <v>79430982972</v>
      </c>
      <c r="R185" s="18"/>
      <c r="S185" s="18"/>
      <c r="T185" s="18"/>
      <c r="U185" s="18"/>
      <c r="V185" s="18"/>
      <c r="W185" s="18"/>
      <c r="X185" s="18"/>
      <c r="Y185" s="18"/>
      <c r="Z185" s="18"/>
      <c r="AA185" s="18"/>
    </row>
    <row r="186" spans="1:27" x14ac:dyDescent="0.25">
      <c r="A186" s="9" t="s">
        <v>6</v>
      </c>
      <c r="B186" s="18">
        <v>54518025094</v>
      </c>
      <c r="C186" s="18">
        <v>51674167345.150002</v>
      </c>
      <c r="D186" s="18">
        <v>55474550586</v>
      </c>
      <c r="E186" s="18">
        <v>52093194648</v>
      </c>
      <c r="F186" s="18">
        <v>58940173245</v>
      </c>
      <c r="G186" s="18">
        <v>58908441323</v>
      </c>
      <c r="H186" s="18">
        <v>60805868762</v>
      </c>
      <c r="I186" s="18">
        <v>58330585099</v>
      </c>
      <c r="J186" s="18">
        <v>55703833758</v>
      </c>
      <c r="K186" s="18">
        <v>48111099381</v>
      </c>
      <c r="L186" s="18">
        <v>42713000000</v>
      </c>
      <c r="M186" s="18">
        <v>40337590522</v>
      </c>
      <c r="N186" s="18">
        <v>57344387154</v>
      </c>
      <c r="O186" s="18">
        <v>54840076389</v>
      </c>
      <c r="P186" s="18">
        <v>85537703495</v>
      </c>
      <c r="Q186" s="18">
        <v>78759111803</v>
      </c>
      <c r="R186" s="18"/>
      <c r="S186" s="18"/>
      <c r="T186" s="18"/>
      <c r="U186" s="18"/>
      <c r="V186" s="18"/>
      <c r="W186" s="18"/>
      <c r="X186" s="18"/>
      <c r="Y186" s="18"/>
      <c r="Z186" s="18"/>
      <c r="AA186" s="18"/>
    </row>
    <row r="187" spans="1:27" x14ac:dyDescent="0.25">
      <c r="A187" s="9" t="s">
        <v>7</v>
      </c>
      <c r="B187" s="18"/>
      <c r="C187" s="18"/>
      <c r="D187" s="18">
        <v>469953203</v>
      </c>
      <c r="E187" s="18">
        <v>466270700</v>
      </c>
      <c r="F187" s="18">
        <v>15900000</v>
      </c>
      <c r="G187" s="18">
        <v>15900000</v>
      </c>
      <c r="H187" s="18">
        <v>2110000000</v>
      </c>
      <c r="I187" s="18">
        <v>1403581338</v>
      </c>
      <c r="J187" s="18">
        <v>4142102000</v>
      </c>
      <c r="K187" s="18">
        <v>1674169837</v>
      </c>
      <c r="L187" s="18">
        <v>2293476000</v>
      </c>
      <c r="M187" s="18">
        <v>848330934</v>
      </c>
      <c r="N187" s="18">
        <v>729148846</v>
      </c>
      <c r="O187" s="18">
        <v>707390239</v>
      </c>
      <c r="P187" s="18">
        <v>701221505</v>
      </c>
      <c r="Q187" s="18">
        <v>671871169</v>
      </c>
      <c r="R187" s="18"/>
      <c r="S187" s="18"/>
      <c r="T187" s="18"/>
      <c r="U187" s="18"/>
      <c r="V187" s="18"/>
      <c r="W187" s="18"/>
      <c r="X187" s="18"/>
      <c r="Y187" s="18"/>
      <c r="Z187" s="18"/>
      <c r="AA187" s="18"/>
    </row>
    <row r="188" spans="1:27" x14ac:dyDescent="0.25">
      <c r="A188" s="9" t="s">
        <v>8</v>
      </c>
      <c r="B188" s="18">
        <v>4752466952</v>
      </c>
      <c r="C188" s="18">
        <v>4699858219.8699999</v>
      </c>
      <c r="D188" s="18">
        <v>16774226744</v>
      </c>
      <c r="E188" s="18">
        <v>16575384188.5</v>
      </c>
      <c r="F188" s="18">
        <v>13150140333</v>
      </c>
      <c r="G188" s="18">
        <v>12749615207</v>
      </c>
      <c r="H188" s="18">
        <v>13807724170</v>
      </c>
      <c r="I188" s="18">
        <v>13715335082</v>
      </c>
      <c r="J188" s="18">
        <v>19745925908</v>
      </c>
      <c r="K188" s="18">
        <v>19621381928</v>
      </c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</row>
    <row r="189" spans="1:27" x14ac:dyDescent="0.25">
      <c r="A189" s="9" t="s">
        <v>14</v>
      </c>
      <c r="B189" s="18">
        <v>0</v>
      </c>
      <c r="C189" s="18">
        <v>0</v>
      </c>
      <c r="D189" s="18">
        <v>0</v>
      </c>
      <c r="E189" s="18">
        <v>0</v>
      </c>
      <c r="F189" s="18">
        <v>0</v>
      </c>
      <c r="G189" s="18">
        <v>0</v>
      </c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</row>
    <row r="190" spans="1:27" hidden="1" x14ac:dyDescent="0.25">
      <c r="A190" s="9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</row>
    <row r="191" spans="1:27" ht="30" x14ac:dyDescent="0.25">
      <c r="A191" s="11" t="s">
        <v>39</v>
      </c>
      <c r="B191" s="16">
        <v>16093937243</v>
      </c>
      <c r="C191" s="16">
        <v>14841641441.440001</v>
      </c>
      <c r="D191" s="16">
        <v>17499170000</v>
      </c>
      <c r="E191" s="16">
        <v>16428035740.4</v>
      </c>
      <c r="F191" s="16">
        <v>16325452398</v>
      </c>
      <c r="G191" s="16">
        <v>15387070007</v>
      </c>
      <c r="H191" s="16">
        <v>16788080265</v>
      </c>
      <c r="I191" s="16">
        <v>15140350303</v>
      </c>
      <c r="J191" s="16">
        <v>16812245862</v>
      </c>
      <c r="K191" s="16">
        <v>15874391667</v>
      </c>
      <c r="L191" s="16">
        <v>18328096325</v>
      </c>
      <c r="M191" s="16">
        <v>17883030106</v>
      </c>
      <c r="N191" s="16">
        <v>17457841000</v>
      </c>
      <c r="O191" s="16">
        <v>16848240610</v>
      </c>
      <c r="P191" s="16">
        <v>35678522000</v>
      </c>
      <c r="Q191" s="16">
        <v>34146739080</v>
      </c>
      <c r="R191" s="16"/>
      <c r="S191" s="16"/>
      <c r="T191" s="16"/>
      <c r="U191" s="16"/>
      <c r="V191" s="16"/>
      <c r="W191" s="16"/>
      <c r="X191" s="18"/>
      <c r="Y191" s="18"/>
      <c r="Z191" s="18"/>
      <c r="AA191" s="18"/>
    </row>
    <row r="192" spans="1:27" x14ac:dyDescent="0.25">
      <c r="A192" s="8" t="s">
        <v>3</v>
      </c>
      <c r="B192" s="18">
        <v>6375674000</v>
      </c>
      <c r="C192" s="18">
        <v>6095892476</v>
      </c>
      <c r="D192" s="18">
        <v>6657074000</v>
      </c>
      <c r="E192" s="18">
        <v>6355662915</v>
      </c>
      <c r="F192" s="18">
        <v>7324878398</v>
      </c>
      <c r="G192" s="18">
        <v>6798760385</v>
      </c>
      <c r="H192" s="18">
        <v>7166517000</v>
      </c>
      <c r="I192" s="18">
        <v>6689087912</v>
      </c>
      <c r="J192" s="18">
        <v>7571483446</v>
      </c>
      <c r="K192" s="18">
        <v>7005740302</v>
      </c>
      <c r="L192" s="18">
        <v>9523858000</v>
      </c>
      <c r="M192" s="18">
        <v>9106197234</v>
      </c>
      <c r="N192" s="18">
        <v>8457841000</v>
      </c>
      <c r="O192" s="18">
        <v>8095014210</v>
      </c>
      <c r="P192" s="18">
        <v>9382522000</v>
      </c>
      <c r="Q192" s="18">
        <v>7903044200</v>
      </c>
      <c r="R192" s="18"/>
      <c r="S192" s="18"/>
      <c r="T192" s="18"/>
      <c r="U192" s="18"/>
      <c r="V192" s="18"/>
      <c r="W192" s="18"/>
      <c r="X192" s="18"/>
      <c r="Y192" s="18"/>
      <c r="Z192" s="18"/>
      <c r="AA192" s="18"/>
    </row>
    <row r="193" spans="1:27" x14ac:dyDescent="0.25">
      <c r="A193" s="8" t="s">
        <v>5</v>
      </c>
      <c r="B193" s="18">
        <v>9718263243</v>
      </c>
      <c r="C193" s="18">
        <v>8745748965.4400005</v>
      </c>
      <c r="D193" s="18">
        <v>10842096000</v>
      </c>
      <c r="E193" s="18">
        <v>10072372825.400002</v>
      </c>
      <c r="F193" s="18">
        <v>9000574000</v>
      </c>
      <c r="G193" s="18">
        <v>8588309622</v>
      </c>
      <c r="H193" s="18">
        <v>9621563265</v>
      </c>
      <c r="I193" s="18">
        <v>8451262391</v>
      </c>
      <c r="J193" s="18">
        <v>9240762416</v>
      </c>
      <c r="K193" s="18">
        <v>8868651365</v>
      </c>
      <c r="L193" s="18">
        <v>8804238325</v>
      </c>
      <c r="M193" s="18">
        <v>8776832872</v>
      </c>
      <c r="N193" s="18">
        <v>9000000000</v>
      </c>
      <c r="O193" s="18">
        <v>8753226400</v>
      </c>
      <c r="P193" s="18">
        <v>26296000000</v>
      </c>
      <c r="Q193" s="18">
        <v>26243694880</v>
      </c>
      <c r="R193" s="18"/>
      <c r="S193" s="18"/>
      <c r="T193" s="18"/>
      <c r="U193" s="18"/>
      <c r="V193" s="18"/>
      <c r="W193" s="18"/>
      <c r="X193" s="18"/>
      <c r="Y193" s="18"/>
      <c r="Z193" s="18"/>
      <c r="AA193" s="18"/>
    </row>
    <row r="194" spans="1:27" x14ac:dyDescent="0.25">
      <c r="A194" s="9" t="s">
        <v>6</v>
      </c>
      <c r="B194" s="18">
        <v>6110977000</v>
      </c>
      <c r="C194" s="18">
        <v>5747064274</v>
      </c>
      <c r="D194" s="18">
        <v>8014325807</v>
      </c>
      <c r="E194" s="18">
        <v>7691100725.3900003</v>
      </c>
      <c r="F194" s="18">
        <v>6333009996</v>
      </c>
      <c r="G194" s="18">
        <v>6056816274</v>
      </c>
      <c r="H194" s="18">
        <v>8554370454</v>
      </c>
      <c r="I194" s="18">
        <v>7690371299</v>
      </c>
      <c r="J194" s="18">
        <v>7549000000</v>
      </c>
      <c r="K194" s="18">
        <v>7464705558</v>
      </c>
      <c r="L194" s="18">
        <v>8780081407</v>
      </c>
      <c r="M194" s="18">
        <v>8752675954</v>
      </c>
      <c r="N194" s="18">
        <v>8966548189</v>
      </c>
      <c r="O194" s="18">
        <v>8727043389</v>
      </c>
      <c r="P194" s="18">
        <v>26272596414</v>
      </c>
      <c r="Q194" s="18">
        <v>26220291294</v>
      </c>
      <c r="R194" s="18"/>
      <c r="S194" s="18"/>
      <c r="T194" s="18"/>
      <c r="U194" s="18"/>
      <c r="V194" s="18"/>
      <c r="W194" s="18"/>
      <c r="X194" s="18"/>
      <c r="Y194" s="18"/>
      <c r="Z194" s="18"/>
      <c r="AA194" s="18"/>
    </row>
    <row r="195" spans="1:27" x14ac:dyDescent="0.25">
      <c r="A195" s="9" t="s">
        <v>11</v>
      </c>
      <c r="B195" s="18"/>
      <c r="C195" s="18"/>
      <c r="D195" s="18"/>
      <c r="E195" s="18"/>
      <c r="F195" s="18"/>
      <c r="G195" s="18"/>
      <c r="H195" s="18"/>
      <c r="I195" s="18"/>
      <c r="J195" s="18">
        <v>0</v>
      </c>
      <c r="K195" s="18">
        <v>0</v>
      </c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</row>
    <row r="196" spans="1:27" x14ac:dyDescent="0.25">
      <c r="A196" s="9" t="s">
        <v>7</v>
      </c>
      <c r="B196" s="18">
        <v>656612000</v>
      </c>
      <c r="C196" s="18">
        <v>49877116</v>
      </c>
      <c r="D196" s="18">
        <v>728159000</v>
      </c>
      <c r="E196" s="18">
        <v>281795930</v>
      </c>
      <c r="F196" s="18">
        <v>143180409</v>
      </c>
      <c r="G196" s="18">
        <v>56678776</v>
      </c>
      <c r="H196" s="18">
        <v>365000000</v>
      </c>
      <c r="I196" s="18">
        <v>58698281</v>
      </c>
      <c r="J196" s="18">
        <v>312400000</v>
      </c>
      <c r="K196" s="18">
        <v>38644453</v>
      </c>
      <c r="L196" s="18">
        <v>24156918</v>
      </c>
      <c r="M196" s="18">
        <v>24156918</v>
      </c>
      <c r="N196" s="18">
        <v>33451811</v>
      </c>
      <c r="O196" s="18">
        <v>26183011</v>
      </c>
      <c r="P196" s="18">
        <v>23403586</v>
      </c>
      <c r="Q196" s="18">
        <v>23403586</v>
      </c>
      <c r="R196" s="18"/>
      <c r="S196" s="18"/>
      <c r="T196" s="18"/>
      <c r="U196" s="18"/>
      <c r="V196" s="18"/>
      <c r="W196" s="18"/>
      <c r="X196" s="18"/>
      <c r="Y196" s="18"/>
      <c r="Z196" s="18"/>
      <c r="AA196" s="18"/>
    </row>
    <row r="197" spans="1:27" x14ac:dyDescent="0.25">
      <c r="A197" s="9" t="s">
        <v>8</v>
      </c>
      <c r="B197" s="18">
        <v>2950674243</v>
      </c>
      <c r="C197" s="18">
        <v>2948807575.4400001</v>
      </c>
      <c r="D197" s="18">
        <v>2099611193</v>
      </c>
      <c r="E197" s="18">
        <v>2099476170.0100002</v>
      </c>
      <c r="F197" s="18">
        <v>2524383595</v>
      </c>
      <c r="G197" s="18">
        <v>2474814572</v>
      </c>
      <c r="H197" s="18">
        <v>702192811</v>
      </c>
      <c r="I197" s="18">
        <v>702192811</v>
      </c>
      <c r="J197" s="18">
        <v>1379362416</v>
      </c>
      <c r="K197" s="18">
        <v>1365301354</v>
      </c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</row>
    <row r="198" spans="1:27" hidden="1" x14ac:dyDescent="0.25">
      <c r="A198" s="12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6"/>
      <c r="S198" s="16"/>
      <c r="T198" s="16"/>
      <c r="U198" s="16"/>
      <c r="V198" s="16"/>
      <c r="W198" s="16"/>
      <c r="X198" s="18"/>
      <c r="Y198" s="18"/>
      <c r="Z198" s="18"/>
      <c r="AA198" s="18"/>
    </row>
    <row r="199" spans="1:27" ht="33" customHeight="1" x14ac:dyDescent="0.25">
      <c r="A199" s="11" t="s">
        <v>40</v>
      </c>
      <c r="B199" s="16">
        <f>SUM(B200:B201)</f>
        <v>56844393000</v>
      </c>
      <c r="C199" s="16">
        <v>55818838922.839996</v>
      </c>
      <c r="D199" s="16">
        <v>61800736144</v>
      </c>
      <c r="E199" s="16">
        <v>58960269957</v>
      </c>
      <c r="F199" s="16">
        <v>66058420481</v>
      </c>
      <c r="G199" s="16">
        <v>65188221463</v>
      </c>
      <c r="H199" s="16">
        <v>72402666943</v>
      </c>
      <c r="I199" s="16">
        <v>67179106003</v>
      </c>
      <c r="J199" s="16">
        <v>88498447000</v>
      </c>
      <c r="K199" s="16">
        <v>76173302896</v>
      </c>
      <c r="L199" s="16">
        <v>77264327000</v>
      </c>
      <c r="M199" s="16">
        <v>65641436796</v>
      </c>
      <c r="N199" s="16">
        <v>79394877000</v>
      </c>
      <c r="O199" s="16">
        <v>62990901009</v>
      </c>
      <c r="P199" s="16">
        <v>79949822000</v>
      </c>
      <c r="Q199" s="16">
        <v>73636658296</v>
      </c>
      <c r="R199" s="18"/>
      <c r="S199" s="18"/>
      <c r="T199" s="18"/>
      <c r="U199" s="18"/>
      <c r="V199" s="18"/>
      <c r="W199" s="18"/>
      <c r="X199" s="18"/>
      <c r="Y199" s="18"/>
      <c r="Z199" s="18"/>
      <c r="AA199" s="18"/>
    </row>
    <row r="200" spans="1:27" x14ac:dyDescent="0.25">
      <c r="A200" s="8" t="s">
        <v>3</v>
      </c>
      <c r="B200" s="18">
        <v>24954282000</v>
      </c>
      <c r="C200" s="18">
        <v>24121613359.639999</v>
      </c>
      <c r="D200" s="18">
        <v>29168240000</v>
      </c>
      <c r="E200" s="18">
        <v>28148391345</v>
      </c>
      <c r="F200" s="18">
        <v>29593572169</v>
      </c>
      <c r="G200" s="18">
        <v>28792831373</v>
      </c>
      <c r="H200" s="18">
        <v>34265667925</v>
      </c>
      <c r="I200" s="18">
        <v>29237931136</v>
      </c>
      <c r="J200" s="18">
        <v>46530296000</v>
      </c>
      <c r="K200" s="18">
        <v>34621261274</v>
      </c>
      <c r="L200" s="18">
        <v>44934327000</v>
      </c>
      <c r="M200" s="18">
        <v>35614580101</v>
      </c>
      <c r="N200" s="18">
        <v>47394877000</v>
      </c>
      <c r="O200" s="18">
        <v>39922759886</v>
      </c>
      <c r="P200" s="18">
        <v>49851235000</v>
      </c>
      <c r="Q200" s="18">
        <v>43629465163</v>
      </c>
      <c r="R200" s="18"/>
      <c r="S200" s="18"/>
      <c r="T200" s="18"/>
      <c r="U200" s="18"/>
      <c r="V200" s="18"/>
      <c r="W200" s="18"/>
      <c r="X200" s="18"/>
      <c r="Y200" s="18"/>
      <c r="Z200" s="18"/>
      <c r="AA200" s="18"/>
    </row>
    <row r="201" spans="1:27" x14ac:dyDescent="0.25">
      <c r="A201" s="8" t="s">
        <v>5</v>
      </c>
      <c r="B201" s="18">
        <v>31890111000</v>
      </c>
      <c r="C201" s="18">
        <v>31697225563.200001</v>
      </c>
      <c r="D201" s="18">
        <v>32632496144</v>
      </c>
      <c r="E201" s="18">
        <v>30811878612</v>
      </c>
      <c r="F201" s="18">
        <v>36464848312</v>
      </c>
      <c r="G201" s="18">
        <v>36395390090</v>
      </c>
      <c r="H201" s="18">
        <v>38136999018</v>
      </c>
      <c r="I201" s="18">
        <v>37941174867</v>
      </c>
      <c r="J201" s="18">
        <v>41968151000</v>
      </c>
      <c r="K201" s="18">
        <v>41552041622</v>
      </c>
      <c r="L201" s="18">
        <v>32330000000</v>
      </c>
      <c r="M201" s="18">
        <v>30026856695</v>
      </c>
      <c r="N201" s="18">
        <v>32000000000</v>
      </c>
      <c r="O201" s="18">
        <v>23068141123</v>
      </c>
      <c r="P201" s="18">
        <v>30098587000</v>
      </c>
      <c r="Q201" s="18">
        <v>30007193133</v>
      </c>
      <c r="R201" s="18"/>
      <c r="S201" s="18"/>
      <c r="T201" s="18"/>
      <c r="U201" s="18"/>
      <c r="V201" s="18"/>
      <c r="W201" s="18"/>
      <c r="X201" s="18"/>
      <c r="Y201" s="18"/>
      <c r="Z201" s="18"/>
      <c r="AA201" s="18"/>
    </row>
    <row r="202" spans="1:27" x14ac:dyDescent="0.25">
      <c r="A202" s="9" t="s">
        <v>6</v>
      </c>
      <c r="B202" s="18">
        <v>22213226540</v>
      </c>
      <c r="C202" s="18">
        <v>22099341103.200001</v>
      </c>
      <c r="D202" s="18">
        <v>22803000000</v>
      </c>
      <c r="E202" s="18">
        <v>22753983478</v>
      </c>
      <c r="F202" s="18">
        <v>29859319637</v>
      </c>
      <c r="G202" s="18">
        <v>29859319637</v>
      </c>
      <c r="H202" s="18">
        <v>32000000000</v>
      </c>
      <c r="I202" s="18">
        <v>31841548193</v>
      </c>
      <c r="J202" s="18">
        <v>32948836250</v>
      </c>
      <c r="K202" s="18">
        <v>32662385191</v>
      </c>
      <c r="L202" s="18">
        <v>32212241816</v>
      </c>
      <c r="M202" s="18">
        <v>30025472195</v>
      </c>
      <c r="N202" s="18">
        <v>31991777782</v>
      </c>
      <c r="O202" s="18">
        <v>23059918905</v>
      </c>
      <c r="P202" s="18">
        <v>30052576796</v>
      </c>
      <c r="Q202" s="18">
        <v>29961182929</v>
      </c>
      <c r="R202" s="18"/>
      <c r="S202" s="18"/>
      <c r="T202" s="18"/>
      <c r="U202" s="18"/>
      <c r="V202" s="18"/>
      <c r="W202" s="18"/>
      <c r="X202" s="18"/>
      <c r="Y202" s="18"/>
      <c r="Z202" s="18"/>
      <c r="AA202" s="18"/>
    </row>
    <row r="203" spans="1:27" x14ac:dyDescent="0.25">
      <c r="A203" s="9" t="s">
        <v>7</v>
      </c>
      <c r="B203" s="18">
        <v>1498959200</v>
      </c>
      <c r="C203" s="18">
        <v>1419959200</v>
      </c>
      <c r="D203" s="18">
        <v>3757899000</v>
      </c>
      <c r="E203" s="18">
        <v>2016235772</v>
      </c>
      <c r="F203" s="18">
        <v>2002283363</v>
      </c>
      <c r="G203" s="18">
        <v>1998886268</v>
      </c>
      <c r="H203" s="18">
        <v>17000000</v>
      </c>
      <c r="I203" s="18">
        <v>10661996</v>
      </c>
      <c r="J203" s="18">
        <v>22099000</v>
      </c>
      <c r="K203" s="18">
        <v>11356476</v>
      </c>
      <c r="L203" s="18">
        <v>117758184</v>
      </c>
      <c r="M203" s="18">
        <v>1384500</v>
      </c>
      <c r="N203" s="18">
        <v>8222218</v>
      </c>
      <c r="O203" s="18">
        <v>8222218</v>
      </c>
      <c r="P203" s="18">
        <v>46010204</v>
      </c>
      <c r="Q203" s="18">
        <v>46010204</v>
      </c>
      <c r="R203" s="18"/>
      <c r="S203" s="18"/>
      <c r="T203" s="18"/>
      <c r="U203" s="18"/>
      <c r="V203" s="18"/>
      <c r="W203" s="18"/>
      <c r="X203" s="18"/>
      <c r="Y203" s="18"/>
      <c r="Z203" s="18"/>
      <c r="AA203" s="18"/>
    </row>
    <row r="204" spans="1:27" x14ac:dyDescent="0.25">
      <c r="A204" s="9" t="s">
        <v>8</v>
      </c>
      <c r="B204" s="18">
        <v>8177925260</v>
      </c>
      <c r="C204" s="18">
        <v>8177925260</v>
      </c>
      <c r="D204" s="18">
        <v>6071597144</v>
      </c>
      <c r="E204" s="18">
        <v>6041659362</v>
      </c>
      <c r="F204" s="18">
        <v>4603245312</v>
      </c>
      <c r="G204" s="18">
        <v>4537184185</v>
      </c>
      <c r="H204" s="18">
        <v>6119999018</v>
      </c>
      <c r="I204" s="18">
        <v>6088964678</v>
      </c>
      <c r="J204" s="18">
        <v>8997215750</v>
      </c>
      <c r="K204" s="18">
        <v>8878299955</v>
      </c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</row>
    <row r="205" spans="1:27" hidden="1" x14ac:dyDescent="0.25">
      <c r="A205" s="9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</row>
    <row r="206" spans="1:27" ht="30" x14ac:dyDescent="0.25">
      <c r="A206" s="11" t="s">
        <v>41</v>
      </c>
      <c r="B206" s="16">
        <v>31351055317</v>
      </c>
      <c r="C206" s="16">
        <v>25123717960.059998</v>
      </c>
      <c r="D206" s="16">
        <v>41948439205</v>
      </c>
      <c r="E206" s="16">
        <v>37590019351</v>
      </c>
      <c r="F206" s="16">
        <v>45912144128</v>
      </c>
      <c r="G206" s="16">
        <v>43207951760</v>
      </c>
      <c r="H206" s="16">
        <v>38840088000</v>
      </c>
      <c r="I206" s="16">
        <v>37168384675</v>
      </c>
      <c r="J206" s="16">
        <v>41791530146</v>
      </c>
      <c r="K206" s="16">
        <v>36418547375</v>
      </c>
      <c r="L206" s="16">
        <v>37683308000</v>
      </c>
      <c r="M206" s="16">
        <v>31092345441</v>
      </c>
      <c r="N206" s="16">
        <v>88961760000</v>
      </c>
      <c r="O206" s="16">
        <v>66625968021</v>
      </c>
      <c r="P206" s="16"/>
      <c r="Q206" s="16"/>
      <c r="R206" s="16"/>
      <c r="S206" s="16"/>
      <c r="T206" s="16"/>
      <c r="U206" s="16"/>
      <c r="V206" s="16"/>
      <c r="W206" s="16"/>
      <c r="X206" s="18"/>
      <c r="Y206" s="18"/>
      <c r="Z206" s="18"/>
      <c r="AA206" s="18"/>
    </row>
    <row r="207" spans="1:27" x14ac:dyDescent="0.25">
      <c r="A207" s="8" t="s">
        <v>3</v>
      </c>
      <c r="B207" s="18">
        <v>929001000</v>
      </c>
      <c r="C207" s="18">
        <v>738944837.77999997</v>
      </c>
      <c r="D207" s="18">
        <v>1159839205</v>
      </c>
      <c r="E207" s="18">
        <v>927152264</v>
      </c>
      <c r="F207" s="18">
        <v>2976830128</v>
      </c>
      <c r="G207" s="18">
        <v>1640430510</v>
      </c>
      <c r="H207" s="18">
        <v>4063768000</v>
      </c>
      <c r="I207" s="18">
        <v>3740371614</v>
      </c>
      <c r="J207" s="18">
        <v>4143708293</v>
      </c>
      <c r="K207" s="18">
        <v>3565872125</v>
      </c>
      <c r="L207" s="18">
        <v>4029231000</v>
      </c>
      <c r="M207" s="18">
        <v>3963880682</v>
      </c>
      <c r="N207" s="18">
        <v>4640254000</v>
      </c>
      <c r="O207" s="18">
        <v>4491316577</v>
      </c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</row>
    <row r="208" spans="1:27" x14ac:dyDescent="0.25">
      <c r="A208" s="8" t="s">
        <v>5</v>
      </c>
      <c r="B208" s="18">
        <v>30422054317</v>
      </c>
      <c r="C208" s="18">
        <v>24384773122.279999</v>
      </c>
      <c r="D208" s="18">
        <v>40788600000</v>
      </c>
      <c r="E208" s="18">
        <v>36662867087</v>
      </c>
      <c r="F208" s="18">
        <v>42935314000</v>
      </c>
      <c r="G208" s="18">
        <v>41567521250</v>
      </c>
      <c r="H208" s="18">
        <v>34776320000</v>
      </c>
      <c r="I208" s="18">
        <v>33428013061</v>
      </c>
      <c r="J208" s="18">
        <v>37647821853</v>
      </c>
      <c r="K208" s="18">
        <v>32852675250</v>
      </c>
      <c r="L208" s="18">
        <v>33654077000</v>
      </c>
      <c r="M208" s="18">
        <v>27128464759</v>
      </c>
      <c r="N208" s="18">
        <v>84321506000</v>
      </c>
      <c r="O208" s="18">
        <v>62134651444</v>
      </c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</row>
    <row r="209" spans="1:27" x14ac:dyDescent="0.25">
      <c r="A209" s="9" t="s">
        <v>6</v>
      </c>
      <c r="B209" s="18">
        <v>27294588000</v>
      </c>
      <c r="C209" s="18">
        <v>21297734487</v>
      </c>
      <c r="D209" s="18">
        <v>37379193030</v>
      </c>
      <c r="E209" s="18">
        <v>33488262182</v>
      </c>
      <c r="F209" s="18">
        <v>35410368485</v>
      </c>
      <c r="G209" s="18">
        <v>34600933375</v>
      </c>
      <c r="H209" s="18">
        <v>23854422290</v>
      </c>
      <c r="I209" s="18">
        <v>22629516364</v>
      </c>
      <c r="J209" s="18">
        <v>32037250000</v>
      </c>
      <c r="K209" s="18">
        <v>27467240641</v>
      </c>
      <c r="L209" s="18">
        <v>33646215742</v>
      </c>
      <c r="M209" s="18">
        <v>27120603501</v>
      </c>
      <c r="N209" s="18">
        <v>83154916505</v>
      </c>
      <c r="O209" s="18">
        <v>60968061949</v>
      </c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</row>
    <row r="210" spans="1:27" x14ac:dyDescent="0.25">
      <c r="A210" s="9" t="s">
        <v>7</v>
      </c>
      <c r="B210" s="18"/>
      <c r="C210" s="18"/>
      <c r="D210" s="18"/>
      <c r="E210" s="18"/>
      <c r="F210" s="18"/>
      <c r="G210" s="18"/>
      <c r="H210" s="18">
        <v>153954490</v>
      </c>
      <c r="I210" s="18">
        <v>153953694</v>
      </c>
      <c r="J210" s="18">
        <v>4750000</v>
      </c>
      <c r="K210" s="18">
        <v>4750000</v>
      </c>
      <c r="L210" s="18">
        <v>7861258</v>
      </c>
      <c r="M210" s="18">
        <v>7861258</v>
      </c>
      <c r="N210" s="18">
        <v>1166589495</v>
      </c>
      <c r="O210" s="18">
        <v>1166589495</v>
      </c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</row>
    <row r="211" spans="1:27" x14ac:dyDescent="0.25">
      <c r="A211" s="9" t="s">
        <v>8</v>
      </c>
      <c r="B211" s="18">
        <v>3127466317</v>
      </c>
      <c r="C211" s="18">
        <v>3087038635.2799997</v>
      </c>
      <c r="D211" s="18">
        <v>3409406970</v>
      </c>
      <c r="E211" s="18">
        <v>3174604905</v>
      </c>
      <c r="F211" s="18">
        <v>7524945515</v>
      </c>
      <c r="G211" s="18">
        <v>6966587875</v>
      </c>
      <c r="H211" s="18">
        <v>10767943220</v>
      </c>
      <c r="I211" s="18">
        <v>10644543003</v>
      </c>
      <c r="J211" s="18">
        <v>5605821853</v>
      </c>
      <c r="K211" s="18">
        <v>5380684609</v>
      </c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</row>
    <row r="212" spans="1:27" hidden="1" x14ac:dyDescent="0.25">
      <c r="A212" s="9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</row>
    <row r="213" spans="1:27" x14ac:dyDescent="0.25">
      <c r="A213" s="7" t="s">
        <v>42</v>
      </c>
      <c r="B213" s="16">
        <v>154031577786</v>
      </c>
      <c r="C213" s="16">
        <v>145273054359</v>
      </c>
      <c r="D213" s="16">
        <v>205387786193</v>
      </c>
      <c r="E213" s="16">
        <v>183781349693</v>
      </c>
      <c r="F213" s="16">
        <v>273842775294</v>
      </c>
      <c r="G213" s="16">
        <v>257401573511</v>
      </c>
      <c r="H213" s="16">
        <v>274512238982</v>
      </c>
      <c r="I213" s="16">
        <v>246650746357</v>
      </c>
      <c r="J213" s="16">
        <v>257518386793</v>
      </c>
      <c r="K213" s="16">
        <v>196434607021</v>
      </c>
      <c r="L213" s="16">
        <v>164224843590</v>
      </c>
      <c r="M213" s="16">
        <v>129794950763</v>
      </c>
      <c r="N213" s="16">
        <v>176105004981</v>
      </c>
      <c r="O213" s="16">
        <v>158829783122</v>
      </c>
      <c r="P213" s="16">
        <v>179428241000</v>
      </c>
      <c r="Q213" s="16">
        <v>155950381873</v>
      </c>
      <c r="R213" s="16"/>
      <c r="S213" s="16"/>
      <c r="T213" s="16"/>
      <c r="U213" s="16"/>
      <c r="V213" s="16"/>
      <c r="W213" s="16"/>
      <c r="X213" s="18"/>
      <c r="Y213" s="18"/>
      <c r="Z213" s="18"/>
      <c r="AA213" s="18"/>
    </row>
    <row r="214" spans="1:27" x14ac:dyDescent="0.25">
      <c r="A214" s="8" t="s">
        <v>3</v>
      </c>
      <c r="B214" s="18">
        <v>5151682916</v>
      </c>
      <c r="C214" s="18">
        <v>4783383289</v>
      </c>
      <c r="D214" s="18">
        <v>5661687899</v>
      </c>
      <c r="E214" s="18">
        <v>5304421764</v>
      </c>
      <c r="F214" s="18">
        <v>5901971000</v>
      </c>
      <c r="G214" s="18">
        <v>5628485958</v>
      </c>
      <c r="H214" s="18">
        <v>6091912866</v>
      </c>
      <c r="I214" s="18">
        <v>5846070854</v>
      </c>
      <c r="J214" s="18">
        <v>6748725055</v>
      </c>
      <c r="K214" s="18">
        <v>6126787011</v>
      </c>
      <c r="L214" s="18">
        <v>5910420449</v>
      </c>
      <c r="M214" s="18">
        <v>5839973547</v>
      </c>
      <c r="N214" s="18">
        <v>9680697000</v>
      </c>
      <c r="O214" s="18">
        <v>8801517964</v>
      </c>
      <c r="P214" s="18">
        <v>12177241000</v>
      </c>
      <c r="Q214" s="18">
        <v>8822996962</v>
      </c>
      <c r="R214" s="18"/>
      <c r="S214" s="18"/>
      <c r="T214" s="18"/>
      <c r="U214" s="18"/>
      <c r="V214" s="18"/>
      <c r="W214" s="18"/>
      <c r="X214" s="18"/>
      <c r="Y214" s="18"/>
      <c r="Z214" s="18"/>
      <c r="AA214" s="18"/>
    </row>
    <row r="215" spans="1:27" x14ac:dyDescent="0.25">
      <c r="A215" s="8" t="s">
        <v>5</v>
      </c>
      <c r="B215" s="18">
        <v>148879894870</v>
      </c>
      <c r="C215" s="18">
        <v>140489671070</v>
      </c>
      <c r="D215" s="18">
        <v>199726098294</v>
      </c>
      <c r="E215" s="18">
        <v>178476927929</v>
      </c>
      <c r="F215" s="18">
        <v>267940804294</v>
      </c>
      <c r="G215" s="18">
        <v>251773087553</v>
      </c>
      <c r="H215" s="18">
        <v>268420326116</v>
      </c>
      <c r="I215" s="18">
        <v>240804675503</v>
      </c>
      <c r="J215" s="18">
        <v>250769661738</v>
      </c>
      <c r="K215" s="18">
        <v>190307820010</v>
      </c>
      <c r="L215" s="18">
        <v>158314423141</v>
      </c>
      <c r="M215" s="18">
        <v>123954977216</v>
      </c>
      <c r="N215" s="18">
        <v>166424307981</v>
      </c>
      <c r="O215" s="18">
        <v>150028265158</v>
      </c>
      <c r="P215" s="18">
        <v>167251000000</v>
      </c>
      <c r="Q215" s="18">
        <v>147127384911</v>
      </c>
      <c r="R215" s="18"/>
      <c r="S215" s="18"/>
      <c r="T215" s="18"/>
      <c r="U215" s="18"/>
      <c r="V215" s="18"/>
      <c r="W215" s="18"/>
      <c r="X215" s="18"/>
      <c r="Y215" s="18"/>
      <c r="Z215" s="18"/>
      <c r="AA215" s="18"/>
    </row>
    <row r="216" spans="1:27" x14ac:dyDescent="0.25">
      <c r="A216" s="9" t="s">
        <v>6</v>
      </c>
      <c r="B216" s="18">
        <v>102269966148</v>
      </c>
      <c r="C216" s="18">
        <v>98552339914</v>
      </c>
      <c r="D216" s="18">
        <v>156243438232</v>
      </c>
      <c r="E216" s="18">
        <v>138881400370</v>
      </c>
      <c r="F216" s="18">
        <v>191061110710</v>
      </c>
      <c r="G216" s="18">
        <v>186471493181</v>
      </c>
      <c r="H216" s="18">
        <v>161022970133</v>
      </c>
      <c r="I216" s="18">
        <v>144946961706</v>
      </c>
      <c r="J216" s="18">
        <v>171058000000</v>
      </c>
      <c r="K216" s="18">
        <v>125107293554</v>
      </c>
      <c r="L216" s="18">
        <v>141790079141</v>
      </c>
      <c r="M216" s="18">
        <v>122477687448</v>
      </c>
      <c r="N216" s="18">
        <v>145502708938</v>
      </c>
      <c r="O216" s="18">
        <v>144081128221</v>
      </c>
      <c r="P216" s="18">
        <v>146966854324</v>
      </c>
      <c r="Q216" s="18">
        <v>137721335399</v>
      </c>
      <c r="R216" s="18"/>
      <c r="S216" s="18"/>
      <c r="T216" s="18"/>
      <c r="U216" s="18"/>
      <c r="V216" s="18"/>
      <c r="W216" s="18"/>
      <c r="X216" s="18"/>
      <c r="Y216" s="18"/>
      <c r="Z216" s="18"/>
      <c r="AA216" s="18"/>
    </row>
    <row r="217" spans="1:27" x14ac:dyDescent="0.25">
      <c r="A217" s="9" t="s">
        <v>11</v>
      </c>
      <c r="B217" s="18"/>
      <c r="C217" s="18"/>
      <c r="D217" s="18"/>
      <c r="E217" s="18"/>
      <c r="F217" s="18"/>
      <c r="G217" s="18"/>
      <c r="H217" s="18"/>
      <c r="I217" s="18"/>
      <c r="J217" s="18">
        <v>0</v>
      </c>
      <c r="K217" s="18">
        <v>0</v>
      </c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</row>
    <row r="218" spans="1:27" x14ac:dyDescent="0.25">
      <c r="A218" s="9" t="s">
        <v>7</v>
      </c>
      <c r="B218" s="18">
        <v>5226452000</v>
      </c>
      <c r="C218" s="18">
        <v>953343300</v>
      </c>
      <c r="D218" s="18">
        <v>9789939742</v>
      </c>
      <c r="E218" s="18">
        <v>7084291113</v>
      </c>
      <c r="F218" s="18">
        <v>13942224000</v>
      </c>
      <c r="G218" s="18">
        <v>2839609532</v>
      </c>
      <c r="H218" s="18">
        <v>14544000000</v>
      </c>
      <c r="I218" s="18">
        <v>3305979069</v>
      </c>
      <c r="J218" s="18">
        <v>20488452000</v>
      </c>
      <c r="K218" s="18">
        <v>6968690620</v>
      </c>
      <c r="L218" s="18">
        <v>16524344000</v>
      </c>
      <c r="M218" s="18">
        <v>1477289768</v>
      </c>
      <c r="N218" s="18">
        <v>20921599043</v>
      </c>
      <c r="O218" s="18">
        <v>5947136937</v>
      </c>
      <c r="P218" s="18">
        <v>20284145676</v>
      </c>
      <c r="Q218" s="18">
        <v>9406049512</v>
      </c>
      <c r="R218" s="18"/>
      <c r="S218" s="18"/>
      <c r="T218" s="18"/>
      <c r="U218" s="18"/>
      <c r="V218" s="18"/>
      <c r="W218" s="18"/>
      <c r="X218" s="18"/>
      <c r="Y218" s="18"/>
      <c r="Z218" s="18"/>
      <c r="AA218" s="18"/>
    </row>
    <row r="219" spans="1:27" x14ac:dyDescent="0.25">
      <c r="A219" s="9" t="s">
        <v>8</v>
      </c>
      <c r="B219" s="18">
        <v>41383476722</v>
      </c>
      <c r="C219" s="18">
        <v>40983987856</v>
      </c>
      <c r="D219" s="18">
        <v>33692720320</v>
      </c>
      <c r="E219" s="18">
        <v>32511236446</v>
      </c>
      <c r="F219" s="18">
        <v>62937469584</v>
      </c>
      <c r="G219" s="18">
        <v>62461984840</v>
      </c>
      <c r="H219" s="18">
        <v>92853355983</v>
      </c>
      <c r="I219" s="18">
        <v>92551734728</v>
      </c>
      <c r="J219" s="18">
        <v>59223209738</v>
      </c>
      <c r="K219" s="18">
        <v>58231835836</v>
      </c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</row>
    <row r="220" spans="1:27" hidden="1" x14ac:dyDescent="0.25">
      <c r="A220" s="9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</row>
    <row r="221" spans="1:27" x14ac:dyDescent="0.25">
      <c r="A221" s="7" t="s">
        <v>43</v>
      </c>
      <c r="B221" s="16">
        <v>31042499460</v>
      </c>
      <c r="C221" s="16">
        <v>30573348775</v>
      </c>
      <c r="D221" s="16">
        <v>36926673000</v>
      </c>
      <c r="E221" s="16">
        <v>36732729591</v>
      </c>
      <c r="F221" s="16">
        <v>33949145000</v>
      </c>
      <c r="G221" s="16">
        <v>32624236256</v>
      </c>
      <c r="H221" s="16">
        <v>31520914106</v>
      </c>
      <c r="I221" s="16">
        <v>29219129194</v>
      </c>
      <c r="J221" s="16">
        <v>30623622680</v>
      </c>
      <c r="K221" s="16">
        <v>29848103997</v>
      </c>
      <c r="L221" s="16">
        <v>22125715366</v>
      </c>
      <c r="M221" s="16">
        <v>17543908679</v>
      </c>
      <c r="N221" s="16">
        <v>28935593000</v>
      </c>
      <c r="O221" s="16">
        <v>27799051859</v>
      </c>
      <c r="P221" s="16">
        <v>19761901000</v>
      </c>
      <c r="Q221" s="16">
        <v>19172479227</v>
      </c>
      <c r="R221" s="16"/>
      <c r="S221" s="16"/>
      <c r="T221" s="16"/>
      <c r="U221" s="16"/>
      <c r="V221" s="16"/>
      <c r="W221" s="16"/>
      <c r="X221" s="18"/>
      <c r="Y221" s="18"/>
      <c r="Z221" s="18"/>
      <c r="AA221" s="18"/>
    </row>
    <row r="222" spans="1:27" x14ac:dyDescent="0.25">
      <c r="A222" s="8" t="s">
        <v>3</v>
      </c>
      <c r="B222" s="18">
        <v>8066905460</v>
      </c>
      <c r="C222" s="18">
        <v>7778585655</v>
      </c>
      <c r="D222" s="18">
        <v>8562823000</v>
      </c>
      <c r="E222" s="18">
        <v>8504804747</v>
      </c>
      <c r="F222" s="18">
        <v>8765145000</v>
      </c>
      <c r="G222" s="18">
        <v>8415918880</v>
      </c>
      <c r="H222" s="18">
        <v>8926646000</v>
      </c>
      <c r="I222" s="18">
        <v>8802864265</v>
      </c>
      <c r="J222" s="18">
        <v>9707697000</v>
      </c>
      <c r="K222" s="18">
        <v>9239261767</v>
      </c>
      <c r="L222" s="18">
        <v>9683988000</v>
      </c>
      <c r="M222" s="18">
        <v>9350396481</v>
      </c>
      <c r="N222" s="18">
        <v>10435593000</v>
      </c>
      <c r="O222" s="18">
        <v>9362438848</v>
      </c>
      <c r="P222" s="18">
        <v>11060503000</v>
      </c>
      <c r="Q222" s="18">
        <v>10477597437</v>
      </c>
      <c r="R222" s="18"/>
      <c r="S222" s="18"/>
      <c r="T222" s="18"/>
      <c r="U222" s="18"/>
      <c r="V222" s="18"/>
      <c r="W222" s="18"/>
      <c r="X222" s="18"/>
      <c r="Y222" s="18"/>
      <c r="Z222" s="18"/>
      <c r="AA222" s="18"/>
    </row>
    <row r="223" spans="1:27" x14ac:dyDescent="0.25">
      <c r="A223" s="8" t="s">
        <v>5</v>
      </c>
      <c r="B223" s="18">
        <v>22975594000</v>
      </c>
      <c r="C223" s="18">
        <v>22794763120</v>
      </c>
      <c r="D223" s="18">
        <v>28363850000</v>
      </c>
      <c r="E223" s="18">
        <v>28227924844</v>
      </c>
      <c r="F223" s="18">
        <v>25184000000</v>
      </c>
      <c r="G223" s="18">
        <v>24208317376</v>
      </c>
      <c r="H223" s="18">
        <v>22594268106</v>
      </c>
      <c r="I223" s="18">
        <v>20416264929</v>
      </c>
      <c r="J223" s="18">
        <v>20915925680</v>
      </c>
      <c r="K223" s="18">
        <v>20608842230</v>
      </c>
      <c r="L223" s="18">
        <v>12441727366</v>
      </c>
      <c r="M223" s="18">
        <v>8193512198</v>
      </c>
      <c r="N223" s="18">
        <v>18500000000</v>
      </c>
      <c r="O223" s="18">
        <v>18436613011</v>
      </c>
      <c r="P223" s="18">
        <v>8701398000</v>
      </c>
      <c r="Q223" s="18">
        <v>8694881790</v>
      </c>
      <c r="R223" s="18"/>
      <c r="S223" s="18"/>
      <c r="T223" s="18"/>
      <c r="U223" s="18"/>
      <c r="V223" s="18"/>
      <c r="W223" s="18"/>
      <c r="X223" s="18"/>
      <c r="Y223" s="18"/>
      <c r="Z223" s="18"/>
      <c r="AA223" s="18"/>
    </row>
    <row r="224" spans="1:27" x14ac:dyDescent="0.25">
      <c r="A224" s="9" t="s">
        <v>6</v>
      </c>
      <c r="B224" s="18">
        <v>22081470744</v>
      </c>
      <c r="C224" s="18">
        <v>21918910757</v>
      </c>
      <c r="D224" s="18">
        <v>23179947236</v>
      </c>
      <c r="E224" s="18">
        <v>23117527140</v>
      </c>
      <c r="F224" s="18">
        <v>19519232120</v>
      </c>
      <c r="G224" s="18">
        <v>18744296548</v>
      </c>
      <c r="H224" s="18">
        <v>17900000000</v>
      </c>
      <c r="I224" s="18">
        <v>15741540910</v>
      </c>
      <c r="J224" s="18">
        <v>17324406609</v>
      </c>
      <c r="K224" s="18">
        <v>17082609317</v>
      </c>
      <c r="L224" s="18">
        <v>12051727366</v>
      </c>
      <c r="M224" s="18">
        <v>8167485840</v>
      </c>
      <c r="N224" s="18">
        <v>18500000000</v>
      </c>
      <c r="O224" s="18">
        <v>18436613011</v>
      </c>
      <c r="P224" s="18">
        <v>8681294747</v>
      </c>
      <c r="Q224" s="18">
        <v>8674778537</v>
      </c>
      <c r="R224" s="18"/>
      <c r="S224" s="18"/>
      <c r="T224" s="18"/>
      <c r="U224" s="18"/>
      <c r="V224" s="18"/>
      <c r="W224" s="18"/>
      <c r="X224" s="18"/>
      <c r="Y224" s="18"/>
      <c r="Z224" s="18"/>
      <c r="AA224" s="18"/>
    </row>
    <row r="225" spans="1:32" x14ac:dyDescent="0.25">
      <c r="A225" s="9" t="s">
        <v>11</v>
      </c>
      <c r="B225" s="18"/>
      <c r="C225" s="18"/>
      <c r="D225" s="18"/>
      <c r="E225" s="18"/>
      <c r="F225" s="18"/>
      <c r="G225" s="18"/>
      <c r="H225" s="18"/>
      <c r="I225" s="18"/>
      <c r="J225" s="18">
        <v>0</v>
      </c>
      <c r="K225" s="18">
        <v>0</v>
      </c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</row>
    <row r="226" spans="1:32" x14ac:dyDescent="0.25">
      <c r="A226" s="9" t="s">
        <v>7</v>
      </c>
      <c r="B226" s="18"/>
      <c r="C226" s="18"/>
      <c r="D226" s="18"/>
      <c r="E226" s="18"/>
      <c r="F226" s="18">
        <v>250581754</v>
      </c>
      <c r="G226" s="18">
        <v>146739203</v>
      </c>
      <c r="H226" s="18"/>
      <c r="I226" s="18"/>
      <c r="J226" s="18">
        <v>334650337</v>
      </c>
      <c r="K226" s="18">
        <v>334182033</v>
      </c>
      <c r="L226" s="18">
        <v>390000000</v>
      </c>
      <c r="M226" s="18">
        <v>26026358</v>
      </c>
      <c r="N226" s="18"/>
      <c r="O226" s="18"/>
      <c r="P226" s="18">
        <v>20103253</v>
      </c>
      <c r="Q226" s="18">
        <v>20103253</v>
      </c>
      <c r="R226" s="18"/>
      <c r="S226" s="18"/>
      <c r="T226" s="18"/>
      <c r="U226" s="18"/>
      <c r="V226" s="18"/>
      <c r="W226" s="18"/>
      <c r="X226" s="18"/>
      <c r="Y226" s="18"/>
      <c r="Z226" s="18"/>
      <c r="AA226" s="18"/>
    </row>
    <row r="227" spans="1:32" x14ac:dyDescent="0.25">
      <c r="A227" s="9" t="s">
        <v>8</v>
      </c>
      <c r="B227" s="18">
        <v>894123256</v>
      </c>
      <c r="C227" s="18">
        <v>875852363</v>
      </c>
      <c r="D227" s="18">
        <v>5183902764</v>
      </c>
      <c r="E227" s="18">
        <v>5110397704</v>
      </c>
      <c r="F227" s="18">
        <v>5414186126</v>
      </c>
      <c r="G227" s="18">
        <v>5317281625</v>
      </c>
      <c r="H227" s="18">
        <v>4694268106</v>
      </c>
      <c r="I227" s="18">
        <v>4674724019</v>
      </c>
      <c r="J227" s="18">
        <v>3256868734</v>
      </c>
      <c r="K227" s="18">
        <v>3192050880</v>
      </c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</row>
    <row r="228" spans="1:32" x14ac:dyDescent="0.25">
      <c r="A228" s="9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</row>
    <row r="229" spans="1:32" x14ac:dyDescent="0.25">
      <c r="A229" s="10" t="s">
        <v>77</v>
      </c>
      <c r="B229" s="19">
        <f t="shared" ref="B229:AA229" si="72">+B230+B240+B249</f>
        <v>4949976161975</v>
      </c>
      <c r="C229" s="19">
        <f t="shared" si="72"/>
        <v>4592082087549.8496</v>
      </c>
      <c r="D229" s="19">
        <f t="shared" si="72"/>
        <v>5670775229356</v>
      </c>
      <c r="E229" s="19">
        <f t="shared" si="72"/>
        <v>5289446476096.9805</v>
      </c>
      <c r="F229" s="19">
        <f t="shared" si="72"/>
        <v>1929434897964</v>
      </c>
      <c r="G229" s="19">
        <f t="shared" si="72"/>
        <v>1850416134941</v>
      </c>
      <c r="H229" s="19">
        <f t="shared" si="72"/>
        <v>2407817410646</v>
      </c>
      <c r="I229" s="19">
        <f t="shared" si="72"/>
        <v>2195283975800.5</v>
      </c>
      <c r="J229" s="19">
        <f t="shared" si="72"/>
        <v>2252171529001</v>
      </c>
      <c r="K229" s="19">
        <f t="shared" si="72"/>
        <v>2115000080969</v>
      </c>
      <c r="L229" s="19">
        <f t="shared" si="72"/>
        <v>2650848722420</v>
      </c>
      <c r="M229" s="19">
        <f t="shared" si="72"/>
        <v>2250703856542</v>
      </c>
      <c r="N229" s="19">
        <f t="shared" si="72"/>
        <v>3368191639637</v>
      </c>
      <c r="O229" s="19">
        <f t="shared" si="72"/>
        <v>2862313431493</v>
      </c>
      <c r="P229" s="19">
        <f t="shared" si="72"/>
        <v>5059698592829</v>
      </c>
      <c r="Q229" s="19">
        <f t="shared" si="72"/>
        <v>3818734718958</v>
      </c>
      <c r="R229" s="19">
        <f t="shared" si="72"/>
        <v>3794415234807</v>
      </c>
      <c r="S229" s="19">
        <f t="shared" si="72"/>
        <v>3543180281958</v>
      </c>
      <c r="T229" s="19">
        <f t="shared" si="72"/>
        <v>4945196380673</v>
      </c>
      <c r="U229" s="19">
        <f t="shared" si="72"/>
        <v>4471908378519</v>
      </c>
      <c r="V229" s="19">
        <f t="shared" si="72"/>
        <v>5725153350029</v>
      </c>
      <c r="W229" s="19">
        <f t="shared" si="72"/>
        <v>4976397264224</v>
      </c>
      <c r="X229" s="19">
        <f t="shared" si="72"/>
        <v>5816224020769</v>
      </c>
      <c r="Y229" s="19">
        <f t="shared" si="72"/>
        <v>4902226194677</v>
      </c>
      <c r="Z229" s="19">
        <f t="shared" si="72"/>
        <v>6244157113778</v>
      </c>
      <c r="AA229" s="19">
        <f t="shared" si="72"/>
        <v>5635991439043</v>
      </c>
    </row>
    <row r="230" spans="1:32" x14ac:dyDescent="0.25">
      <c r="A230" s="7" t="s">
        <v>44</v>
      </c>
      <c r="B230" s="16">
        <v>4501576124918</v>
      </c>
      <c r="C230" s="16">
        <v>4185141975290.1895</v>
      </c>
      <c r="D230" s="16">
        <v>5197257425191</v>
      </c>
      <c r="E230" s="16">
        <v>4895243351439.9805</v>
      </c>
      <c r="F230" s="16">
        <v>1512304610356</v>
      </c>
      <c r="G230" s="16">
        <v>1446207352432</v>
      </c>
      <c r="H230" s="16">
        <v>1973361731871</v>
      </c>
      <c r="I230" s="16">
        <v>1782001258997.5</v>
      </c>
      <c r="J230" s="16">
        <v>1710554500753</v>
      </c>
      <c r="K230" s="16">
        <v>1589958676200</v>
      </c>
      <c r="L230" s="16">
        <v>2058059396478</v>
      </c>
      <c r="M230" s="16">
        <v>1765998703596</v>
      </c>
      <c r="N230" s="16">
        <v>2459030592623</v>
      </c>
      <c r="O230" s="16">
        <v>2068390546748</v>
      </c>
      <c r="P230" s="16">
        <v>4365951453697</v>
      </c>
      <c r="Q230" s="16">
        <v>3251446373488</v>
      </c>
      <c r="R230" s="16">
        <v>2782939669807</v>
      </c>
      <c r="S230" s="16">
        <f t="shared" ref="S230:AA230" si="73">SUM(S231:S232)+S238</f>
        <v>2568955422003</v>
      </c>
      <c r="T230" s="16">
        <f t="shared" si="73"/>
        <v>4021387284736</v>
      </c>
      <c r="U230" s="16">
        <f t="shared" si="73"/>
        <v>3734660732285</v>
      </c>
      <c r="V230" s="16">
        <f t="shared" si="73"/>
        <v>5091794818830</v>
      </c>
      <c r="W230" s="16">
        <f t="shared" si="73"/>
        <v>4365125564289</v>
      </c>
      <c r="X230" s="16">
        <f t="shared" si="73"/>
        <v>5143536156816</v>
      </c>
      <c r="Y230" s="16">
        <f t="shared" si="73"/>
        <v>4241324501557</v>
      </c>
      <c r="Z230" s="16">
        <f t="shared" si="73"/>
        <v>5529871810062</v>
      </c>
      <c r="AA230" s="16">
        <f t="shared" si="73"/>
        <v>4994769066631</v>
      </c>
    </row>
    <row r="231" spans="1:32" x14ac:dyDescent="0.25">
      <c r="A231" s="8" t="s">
        <v>3</v>
      </c>
      <c r="B231" s="18">
        <v>849964902182</v>
      </c>
      <c r="C231" s="18">
        <v>821095870535.18994</v>
      </c>
      <c r="D231" s="18">
        <v>890321981390</v>
      </c>
      <c r="E231" s="18">
        <v>873794317377.97998</v>
      </c>
      <c r="F231" s="18">
        <v>152206550054</v>
      </c>
      <c r="G231" s="18">
        <v>107921480177</v>
      </c>
      <c r="H231" s="18">
        <v>201274548049</v>
      </c>
      <c r="I231" s="18">
        <v>137519755700</v>
      </c>
      <c r="J231" s="18">
        <v>178956028125</v>
      </c>
      <c r="K231" s="18">
        <v>140502201612</v>
      </c>
      <c r="L231" s="18">
        <v>219812097051</v>
      </c>
      <c r="M231" s="18">
        <v>153757967709</v>
      </c>
      <c r="N231" s="18">
        <v>236121442428</v>
      </c>
      <c r="O231" s="18">
        <v>166143632568</v>
      </c>
      <c r="P231" s="18">
        <v>244501262205</v>
      </c>
      <c r="Q231" s="18">
        <v>172794949174</v>
      </c>
      <c r="R231" s="18">
        <v>262162608538</v>
      </c>
      <c r="S231" s="18">
        <v>186832614411</v>
      </c>
      <c r="T231" s="18">
        <v>316613297000</v>
      </c>
      <c r="U231" s="18">
        <v>243966081679</v>
      </c>
      <c r="V231" s="18">
        <v>285694400014</v>
      </c>
      <c r="W231" s="18">
        <v>211307527713</v>
      </c>
      <c r="X231" s="18">
        <v>682469773406</v>
      </c>
      <c r="Y231" s="18">
        <f>+[2]Hoja11!C232</f>
        <v>571698579133</v>
      </c>
      <c r="Z231" s="18">
        <v>410398108202</v>
      </c>
      <c r="AA231" s="18">
        <v>264866440335</v>
      </c>
    </row>
    <row r="232" spans="1:32" x14ac:dyDescent="0.25">
      <c r="A232" s="8" t="s">
        <v>5</v>
      </c>
      <c r="B232" s="18">
        <v>3022824928736</v>
      </c>
      <c r="C232" s="18">
        <v>2785512957216.6099</v>
      </c>
      <c r="D232" s="18">
        <v>3588060790801</v>
      </c>
      <c r="E232" s="18">
        <v>3429210796505</v>
      </c>
      <c r="F232" s="18">
        <v>873280874302</v>
      </c>
      <c r="G232" s="18">
        <v>851584584514</v>
      </c>
      <c r="H232" s="18">
        <v>1524979237876</v>
      </c>
      <c r="I232" s="18">
        <v>1407372339294.5</v>
      </c>
      <c r="J232" s="18">
        <v>1146704607628</v>
      </c>
      <c r="K232" s="18">
        <v>1094277804259</v>
      </c>
      <c r="L232" s="18">
        <v>1604573501427</v>
      </c>
      <c r="M232" s="18">
        <v>1445832582671</v>
      </c>
      <c r="N232" s="18">
        <v>1915029920195</v>
      </c>
      <c r="O232" s="18">
        <v>1718020709172</v>
      </c>
      <c r="P232" s="18">
        <v>3543542092492</v>
      </c>
      <c r="Q232" s="18">
        <v>2583517162044</v>
      </c>
      <c r="R232" s="18">
        <v>2282492548269</v>
      </c>
      <c r="S232" s="18">
        <v>2201200691636</v>
      </c>
      <c r="T232" s="18">
        <v>3453589949736</v>
      </c>
      <c r="U232" s="18">
        <v>3310721327605</v>
      </c>
      <c r="V232" s="18">
        <f t="shared" ref="V232:W232" si="74">SUM(V233:V237)</f>
        <v>4558219898816</v>
      </c>
      <c r="W232" s="18">
        <f t="shared" si="74"/>
        <v>3980541596395</v>
      </c>
      <c r="X232" s="18">
        <f>SUM(X233:X237)</f>
        <v>4192958005410</v>
      </c>
      <c r="Y232" s="18">
        <f t="shared" ref="Y232:AA232" si="75">SUM(Y233:Y237)</f>
        <v>3477961797093</v>
      </c>
      <c r="Z232" s="18">
        <f t="shared" si="75"/>
        <v>4803566397860</v>
      </c>
      <c r="AA232" s="18">
        <f t="shared" si="75"/>
        <v>4473133392352</v>
      </c>
    </row>
    <row r="233" spans="1:32" x14ac:dyDescent="0.25">
      <c r="A233" s="9" t="s">
        <v>6</v>
      </c>
      <c r="B233" s="18">
        <v>44098232664</v>
      </c>
      <c r="C233" s="18">
        <v>36842065014</v>
      </c>
      <c r="D233" s="18">
        <v>58789563000</v>
      </c>
      <c r="E233" s="18">
        <v>46790652094</v>
      </c>
      <c r="F233" s="18">
        <v>59099577938</v>
      </c>
      <c r="G233" s="18">
        <v>47747478825</v>
      </c>
      <c r="H233" s="18">
        <v>43309211712</v>
      </c>
      <c r="I233" s="18">
        <v>30881711787</v>
      </c>
      <c r="J233" s="18">
        <v>46814018204</v>
      </c>
      <c r="K233" s="18">
        <v>27418493187</v>
      </c>
      <c r="L233" s="18">
        <v>38905788128</v>
      </c>
      <c r="M233" s="18">
        <v>30683161594</v>
      </c>
      <c r="N233" s="18">
        <v>40071212550</v>
      </c>
      <c r="O233" s="18">
        <v>33861801701</v>
      </c>
      <c r="P233" s="18">
        <v>27314506181</v>
      </c>
      <c r="Q233" s="18">
        <v>24871020032</v>
      </c>
      <c r="R233" s="18">
        <v>29155971066</v>
      </c>
      <c r="S233" s="18">
        <v>28188331404</v>
      </c>
      <c r="T233" s="18">
        <v>55607791000</v>
      </c>
      <c r="U233" s="18">
        <v>52157801763</v>
      </c>
      <c r="V233" s="18">
        <v>47894945018</v>
      </c>
      <c r="W233" s="18">
        <v>30431122341</v>
      </c>
      <c r="X233" s="18">
        <f>+[2]Hoja11!B256</f>
        <v>79800699981</v>
      </c>
      <c r="Y233" s="18">
        <f>+[2]Hoja11!C256</f>
        <v>74002166230</v>
      </c>
      <c r="Z233" s="18">
        <v>47821722368</v>
      </c>
      <c r="AA233" s="18">
        <v>34124525322</v>
      </c>
    </row>
    <row r="234" spans="1:32" x14ac:dyDescent="0.25">
      <c r="A234" s="9" t="s">
        <v>72</v>
      </c>
      <c r="B234" s="18"/>
      <c r="C234" s="18"/>
      <c r="D234" s="18"/>
      <c r="E234" s="18"/>
      <c r="F234" s="18"/>
      <c r="G234" s="18"/>
      <c r="H234" s="18">
        <v>315709000000</v>
      </c>
      <c r="I234" s="18">
        <v>315709000000</v>
      </c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</row>
    <row r="235" spans="1:32" x14ac:dyDescent="0.25">
      <c r="A235" s="9" t="s">
        <v>7</v>
      </c>
      <c r="B235" s="18">
        <v>202397117</v>
      </c>
      <c r="C235" s="18">
        <v>200022117</v>
      </c>
      <c r="D235" s="18">
        <v>87099000</v>
      </c>
      <c r="E235" s="18">
        <v>66332176</v>
      </c>
      <c r="F235" s="18">
        <v>404660000</v>
      </c>
      <c r="G235" s="18">
        <v>300660000</v>
      </c>
      <c r="H235" s="18">
        <v>27201085</v>
      </c>
      <c r="I235" s="18">
        <v>27201085</v>
      </c>
      <c r="J235" s="18">
        <v>59433796</v>
      </c>
      <c r="K235" s="18">
        <v>59433796</v>
      </c>
      <c r="L235" s="18">
        <v>170513347</v>
      </c>
      <c r="M235" s="18">
        <v>14812882</v>
      </c>
      <c r="N235" s="18">
        <v>11020450</v>
      </c>
      <c r="O235" s="18">
        <v>11020450</v>
      </c>
      <c r="P235" s="18">
        <v>977097819</v>
      </c>
      <c r="Q235" s="18">
        <v>977097819</v>
      </c>
      <c r="R235" s="18">
        <v>107278934</v>
      </c>
      <c r="S235" s="18">
        <v>107278934</v>
      </c>
      <c r="T235" s="18">
        <v>180000000</v>
      </c>
      <c r="U235" s="18">
        <v>180000000</v>
      </c>
      <c r="V235" s="18"/>
      <c r="W235" s="18"/>
      <c r="X235" s="18"/>
      <c r="Y235" s="18"/>
      <c r="Z235" s="18"/>
      <c r="AA235" s="18"/>
    </row>
    <row r="236" spans="1:32" x14ac:dyDescent="0.25">
      <c r="A236" s="9" t="s">
        <v>8</v>
      </c>
      <c r="B236" s="18">
        <v>16530660275</v>
      </c>
      <c r="C236" s="18">
        <v>16065442548.610001</v>
      </c>
      <c r="D236" s="18">
        <v>16644118439</v>
      </c>
      <c r="E236" s="18">
        <v>15670554814</v>
      </c>
      <c r="F236" s="18">
        <v>21416761419</v>
      </c>
      <c r="G236" s="18">
        <v>21112227133</v>
      </c>
      <c r="H236" s="18">
        <v>19867044033</v>
      </c>
      <c r="I236" s="18">
        <v>19787646376.5</v>
      </c>
      <c r="J236" s="18">
        <v>9388817977</v>
      </c>
      <c r="K236" s="18">
        <v>9349429091</v>
      </c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</row>
    <row r="237" spans="1:32" x14ac:dyDescent="0.25">
      <c r="A237" s="9" t="s">
        <v>14</v>
      </c>
      <c r="B237" s="18">
        <v>2961993638680</v>
      </c>
      <c r="C237" s="18">
        <v>2732405427537</v>
      </c>
      <c r="D237" s="18">
        <v>3512540010362</v>
      </c>
      <c r="E237" s="18">
        <v>3366683257421</v>
      </c>
      <c r="F237" s="18">
        <v>792359874945</v>
      </c>
      <c r="G237" s="18">
        <v>782424218556</v>
      </c>
      <c r="H237" s="18">
        <v>1146066781046</v>
      </c>
      <c r="I237" s="18">
        <v>1040966780046</v>
      </c>
      <c r="J237" s="18">
        <v>1090442337651</v>
      </c>
      <c r="K237" s="18">
        <v>1057450448185</v>
      </c>
      <c r="L237" s="18">
        <v>1565497199952</v>
      </c>
      <c r="M237" s="18">
        <v>1415134608195</v>
      </c>
      <c r="N237" s="18">
        <v>1874947687195</v>
      </c>
      <c r="O237" s="18">
        <v>1684147887021</v>
      </c>
      <c r="P237" s="18">
        <v>3515250488492</v>
      </c>
      <c r="Q237" s="18">
        <v>2557669044193</v>
      </c>
      <c r="R237" s="18">
        <v>2253229298269</v>
      </c>
      <c r="S237" s="18">
        <v>2172905081298</v>
      </c>
      <c r="T237" s="18">
        <v>3397802158736</v>
      </c>
      <c r="U237" s="18">
        <v>3258383525842</v>
      </c>
      <c r="V237" s="18">
        <v>4510324953798</v>
      </c>
      <c r="W237" s="18">
        <v>3950110474054</v>
      </c>
      <c r="X237" s="18">
        <v>4113157305429</v>
      </c>
      <c r="Y237" s="18">
        <v>3403959630863</v>
      </c>
      <c r="Z237" s="18">
        <v>4755744675492</v>
      </c>
      <c r="AA237" s="18">
        <v>4439008867030</v>
      </c>
    </row>
    <row r="238" spans="1:32" x14ac:dyDescent="0.25">
      <c r="A238" s="8" t="s">
        <v>45</v>
      </c>
      <c r="B238" s="18">
        <v>628786294000</v>
      </c>
      <c r="C238" s="18">
        <v>578533147538.39001</v>
      </c>
      <c r="D238" s="18">
        <v>718874653000</v>
      </c>
      <c r="E238" s="18">
        <v>592238237557</v>
      </c>
      <c r="F238" s="18">
        <v>486817186000</v>
      </c>
      <c r="G238" s="18">
        <v>486701287741</v>
      </c>
      <c r="H238" s="18">
        <v>247107945946</v>
      </c>
      <c r="I238" s="18">
        <v>237109164003</v>
      </c>
      <c r="J238" s="18">
        <v>384893865000</v>
      </c>
      <c r="K238" s="18">
        <v>355178670329</v>
      </c>
      <c r="L238" s="18">
        <v>233673798000</v>
      </c>
      <c r="M238" s="18">
        <v>166408153216</v>
      </c>
      <c r="N238" s="18">
        <v>307879230000</v>
      </c>
      <c r="O238" s="18">
        <v>184226205008</v>
      </c>
      <c r="P238" s="18">
        <v>577908099000</v>
      </c>
      <c r="Q238" s="18">
        <v>495134262270</v>
      </c>
      <c r="R238" s="18">
        <v>238284513000</v>
      </c>
      <c r="S238" s="18">
        <v>180922115956</v>
      </c>
      <c r="T238" s="18">
        <v>251184038000</v>
      </c>
      <c r="U238" s="18">
        <v>179973323001</v>
      </c>
      <c r="V238" s="18">
        <v>247880520000</v>
      </c>
      <c r="W238" s="18">
        <v>173276440181</v>
      </c>
      <c r="X238" s="18">
        <v>268108378000</v>
      </c>
      <c r="Y238" s="18">
        <v>191664125331</v>
      </c>
      <c r="Z238" s="18">
        <v>315907304000</v>
      </c>
      <c r="AA238" s="18">
        <v>256769233944</v>
      </c>
    </row>
    <row r="239" spans="1:32" hidden="1" x14ac:dyDescent="0.25">
      <c r="A239" s="9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</row>
    <row r="240" spans="1:32" s="5" customFormat="1" ht="30" x14ac:dyDescent="0.25">
      <c r="A240" s="13" t="s">
        <v>46</v>
      </c>
      <c r="B240" s="17">
        <v>413517533556</v>
      </c>
      <c r="C240" s="17">
        <v>375086867285.97998</v>
      </c>
      <c r="D240" s="17">
        <v>421931627000</v>
      </c>
      <c r="E240" s="17">
        <v>344036092122</v>
      </c>
      <c r="F240" s="17">
        <v>354762673655</v>
      </c>
      <c r="G240" s="17">
        <v>351985958650</v>
      </c>
      <c r="H240" s="17">
        <v>372289909640</v>
      </c>
      <c r="I240" s="17">
        <v>359394011430</v>
      </c>
      <c r="J240" s="17">
        <v>482247429613</v>
      </c>
      <c r="K240" s="17">
        <v>475366653845</v>
      </c>
      <c r="L240" s="17">
        <v>545677918000</v>
      </c>
      <c r="M240" s="17">
        <v>440368403282</v>
      </c>
      <c r="N240" s="17">
        <v>857928622305</v>
      </c>
      <c r="O240" s="17">
        <v>747886033056</v>
      </c>
      <c r="P240" s="17">
        <v>639813005000</v>
      </c>
      <c r="Q240" s="17">
        <v>518150826719</v>
      </c>
      <c r="R240" s="17">
        <v>958843055000</v>
      </c>
      <c r="S240" s="17">
        <v>926280552398</v>
      </c>
      <c r="T240" s="17">
        <f t="shared" ref="T240:AA240" si="76">SUM(T241:T242)+T247</f>
        <v>860324902462</v>
      </c>
      <c r="U240" s="17">
        <f t="shared" si="76"/>
        <v>680731260752</v>
      </c>
      <c r="V240" s="17">
        <f t="shared" si="76"/>
        <v>559918166926</v>
      </c>
      <c r="W240" s="17">
        <f t="shared" si="76"/>
        <v>543320716145</v>
      </c>
      <c r="X240" s="17">
        <f t="shared" si="76"/>
        <v>603269944953</v>
      </c>
      <c r="Y240" s="17">
        <f t="shared" si="76"/>
        <v>592987314256</v>
      </c>
      <c r="Z240" s="17">
        <f t="shared" si="76"/>
        <v>632372915406</v>
      </c>
      <c r="AA240" s="17">
        <f t="shared" si="76"/>
        <v>565114546293</v>
      </c>
      <c r="AB240" s="4"/>
      <c r="AC240" s="4"/>
      <c r="AD240" s="4"/>
      <c r="AE240" s="4"/>
      <c r="AF240" s="4"/>
    </row>
    <row r="241" spans="1:27" x14ac:dyDescent="0.25">
      <c r="A241" s="8" t="s">
        <v>3</v>
      </c>
      <c r="B241" s="18">
        <v>237492219556</v>
      </c>
      <c r="C241" s="18">
        <v>236521890315.98001</v>
      </c>
      <c r="D241" s="18">
        <v>278123061000</v>
      </c>
      <c r="E241" s="18">
        <v>276233798745</v>
      </c>
      <c r="F241" s="18">
        <v>285630256000</v>
      </c>
      <c r="G241" s="18">
        <v>283023751650</v>
      </c>
      <c r="H241" s="18">
        <v>294854410000</v>
      </c>
      <c r="I241" s="18">
        <v>288448235910</v>
      </c>
      <c r="J241" s="18">
        <v>326812202000</v>
      </c>
      <c r="K241" s="18">
        <v>323228769759</v>
      </c>
      <c r="L241" s="18">
        <v>336795903000</v>
      </c>
      <c r="M241" s="18">
        <v>301201711839</v>
      </c>
      <c r="N241" s="18">
        <v>671289872305</v>
      </c>
      <c r="O241" s="18">
        <v>621444583306</v>
      </c>
      <c r="P241" s="18">
        <v>418914896000</v>
      </c>
      <c r="Q241" s="18">
        <v>373115785415</v>
      </c>
      <c r="R241" s="18">
        <v>733303623000</v>
      </c>
      <c r="S241" s="18">
        <v>702407040871</v>
      </c>
      <c r="T241" s="18">
        <v>584711406209</v>
      </c>
      <c r="U241" s="18">
        <v>537780933442</v>
      </c>
      <c r="V241" s="18">
        <v>348005845926</v>
      </c>
      <c r="W241" s="18">
        <v>343834135029</v>
      </c>
      <c r="X241" s="18">
        <f>+[2]Hoja11!B263</f>
        <v>506687836953</v>
      </c>
      <c r="Y241" s="18">
        <f>+[2]Hoja11!C263</f>
        <v>497979954578</v>
      </c>
      <c r="Z241" s="18">
        <v>456370036000</v>
      </c>
      <c r="AA241" s="18">
        <v>438001327050</v>
      </c>
    </row>
    <row r="242" spans="1:27" x14ac:dyDescent="0.25">
      <c r="A242" s="8" t="s">
        <v>5</v>
      </c>
      <c r="B242" s="18">
        <v>40420314000</v>
      </c>
      <c r="C242" s="18">
        <v>38459976970</v>
      </c>
      <c r="D242" s="18">
        <v>6601341000</v>
      </c>
      <c r="E242" s="18">
        <v>6531004989</v>
      </c>
      <c r="F242" s="18">
        <v>6556417655</v>
      </c>
      <c r="G242" s="18">
        <v>6387212797</v>
      </c>
      <c r="H242" s="18">
        <v>6799683640</v>
      </c>
      <c r="I242" s="18">
        <v>5163795987</v>
      </c>
      <c r="J242" s="18">
        <v>5435227613</v>
      </c>
      <c r="K242" s="18">
        <v>2137884086</v>
      </c>
      <c r="L242" s="18">
        <v>8785458000</v>
      </c>
      <c r="M242" s="18">
        <v>6409799548</v>
      </c>
      <c r="N242" s="18">
        <v>8298750000</v>
      </c>
      <c r="O242" s="18">
        <v>5705944629</v>
      </c>
      <c r="P242" s="18">
        <v>3186252000</v>
      </c>
      <c r="Q242" s="18">
        <v>2782485978</v>
      </c>
      <c r="R242" s="18">
        <v>5000000000</v>
      </c>
      <c r="S242" s="18">
        <v>3334079527</v>
      </c>
      <c r="T242" s="18">
        <v>5704782253</v>
      </c>
      <c r="U242" s="18">
        <v>5025811847</v>
      </c>
      <c r="V242" s="18">
        <v>4617105000</v>
      </c>
      <c r="W242" s="18">
        <v>3656744116</v>
      </c>
      <c r="X242" s="18">
        <f>SUM(X243:X246)</f>
        <v>5460266000</v>
      </c>
      <c r="Y242" s="18">
        <f t="shared" ref="Y242:AA242" si="77">SUM(Y243:Y246)</f>
        <v>4931392678</v>
      </c>
      <c r="Z242" s="18">
        <f t="shared" si="77"/>
        <v>2536414406</v>
      </c>
      <c r="AA242" s="18">
        <f t="shared" si="77"/>
        <v>1604248243</v>
      </c>
    </row>
    <row r="243" spans="1:27" x14ac:dyDescent="0.25">
      <c r="A243" s="9" t="s">
        <v>6</v>
      </c>
      <c r="B243" s="18">
        <v>39194808506</v>
      </c>
      <c r="C243" s="18">
        <v>37236251476</v>
      </c>
      <c r="D243" s="18">
        <v>5661453000</v>
      </c>
      <c r="E243" s="18">
        <v>5594714323</v>
      </c>
      <c r="F243" s="18">
        <v>5490174840</v>
      </c>
      <c r="G243" s="18">
        <v>5322919982</v>
      </c>
      <c r="H243" s="18">
        <v>6466683640</v>
      </c>
      <c r="I243" s="18">
        <v>4865279634</v>
      </c>
      <c r="J243" s="18">
        <v>4998709110</v>
      </c>
      <c r="K243" s="18">
        <v>1719729298</v>
      </c>
      <c r="L243" s="18">
        <v>8785458000</v>
      </c>
      <c r="M243" s="18">
        <v>6409799548</v>
      </c>
      <c r="N243" s="18">
        <v>8298750000</v>
      </c>
      <c r="O243" s="18">
        <v>5705944629</v>
      </c>
      <c r="P243" s="18">
        <v>3186252000</v>
      </c>
      <c r="Q243" s="18">
        <v>2782485978</v>
      </c>
      <c r="R243" s="18">
        <v>4767379400</v>
      </c>
      <c r="S243" s="18">
        <v>3101458927</v>
      </c>
      <c r="T243" s="18">
        <v>5688115186</v>
      </c>
      <c r="U243" s="18">
        <v>5009144780</v>
      </c>
      <c r="V243" s="18">
        <v>4617105000</v>
      </c>
      <c r="W243" s="18">
        <v>3656744116</v>
      </c>
      <c r="X243" s="18">
        <f>+[2]Hoja11!B278</f>
        <v>5460266000</v>
      </c>
      <c r="Y243" s="18">
        <f>+[2]Hoja11!C278</f>
        <v>4931392678</v>
      </c>
      <c r="Z243" s="18">
        <v>2536414406</v>
      </c>
      <c r="AA243" s="18">
        <v>1604248243</v>
      </c>
    </row>
    <row r="244" spans="1:27" x14ac:dyDescent="0.25">
      <c r="A244" s="9" t="s">
        <v>11</v>
      </c>
      <c r="B244" s="18"/>
      <c r="C244" s="18"/>
      <c r="D244" s="18"/>
      <c r="E244" s="18"/>
      <c r="F244" s="18"/>
      <c r="G244" s="18"/>
      <c r="H244" s="18"/>
      <c r="I244" s="18"/>
      <c r="J244" s="18">
        <v>0</v>
      </c>
      <c r="K244" s="18">
        <v>0</v>
      </c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</row>
    <row r="245" spans="1:27" x14ac:dyDescent="0.25">
      <c r="A245" s="9" t="s">
        <v>7</v>
      </c>
      <c r="B245" s="18"/>
      <c r="C245" s="18"/>
      <c r="D245" s="18"/>
      <c r="E245" s="18"/>
      <c r="F245" s="18">
        <v>1513160</v>
      </c>
      <c r="G245" s="18">
        <v>1513160</v>
      </c>
      <c r="H245" s="18">
        <v>182000000</v>
      </c>
      <c r="I245" s="18">
        <v>181639335</v>
      </c>
      <c r="J245" s="18"/>
      <c r="K245" s="18"/>
      <c r="L245" s="18"/>
      <c r="M245" s="18"/>
      <c r="N245" s="18"/>
      <c r="O245" s="18"/>
      <c r="P245" s="18"/>
      <c r="Q245" s="18"/>
      <c r="R245" s="18">
        <v>232620600</v>
      </c>
      <c r="S245" s="18">
        <v>232620600</v>
      </c>
      <c r="T245" s="18">
        <v>16667067</v>
      </c>
      <c r="U245" s="18">
        <v>16667067</v>
      </c>
      <c r="V245" s="18"/>
      <c r="W245" s="18"/>
      <c r="X245" s="18"/>
      <c r="Y245" s="18"/>
      <c r="Z245" s="18"/>
      <c r="AA245" s="18"/>
    </row>
    <row r="246" spans="1:27" x14ac:dyDescent="0.25">
      <c r="A246" s="9" t="s">
        <v>8</v>
      </c>
      <c r="B246" s="18">
        <v>1225505494</v>
      </c>
      <c r="C246" s="18">
        <v>1223725494</v>
      </c>
      <c r="D246" s="18">
        <v>939888000</v>
      </c>
      <c r="E246" s="18">
        <v>936290666</v>
      </c>
      <c r="F246" s="18">
        <v>1064729655</v>
      </c>
      <c r="G246" s="18">
        <v>1062779655</v>
      </c>
      <c r="H246" s="18">
        <v>151000000</v>
      </c>
      <c r="I246" s="18">
        <v>116877018</v>
      </c>
      <c r="J246" s="18">
        <v>436518503</v>
      </c>
      <c r="K246" s="18">
        <v>418154788</v>
      </c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</row>
    <row r="247" spans="1:27" x14ac:dyDescent="0.25">
      <c r="A247" s="8" t="s">
        <v>45</v>
      </c>
      <c r="B247" s="18">
        <v>135605000000</v>
      </c>
      <c r="C247" s="18">
        <v>100105000000</v>
      </c>
      <c r="D247" s="18">
        <v>137207225000</v>
      </c>
      <c r="E247" s="18">
        <v>61271288388</v>
      </c>
      <c r="F247" s="18">
        <v>62576000000</v>
      </c>
      <c r="G247" s="18">
        <v>62574994203</v>
      </c>
      <c r="H247" s="18">
        <v>70635816000</v>
      </c>
      <c r="I247" s="18">
        <v>65781979533</v>
      </c>
      <c r="J247" s="18">
        <v>150000000000</v>
      </c>
      <c r="K247" s="18">
        <v>150000000000</v>
      </c>
      <c r="L247" s="18">
        <v>200096557000</v>
      </c>
      <c r="M247" s="18">
        <v>132756891895</v>
      </c>
      <c r="N247" s="18">
        <v>178340000000</v>
      </c>
      <c r="O247" s="18">
        <v>120735505121</v>
      </c>
      <c r="P247" s="18">
        <v>217711857000</v>
      </c>
      <c r="Q247" s="18">
        <v>142252555326</v>
      </c>
      <c r="R247" s="18">
        <v>220539432000</v>
      </c>
      <c r="S247" s="18">
        <v>220539432000</v>
      </c>
      <c r="T247" s="18">
        <v>269908714000</v>
      </c>
      <c r="U247" s="18">
        <v>137924515463</v>
      </c>
      <c r="V247" s="18">
        <v>207295216000</v>
      </c>
      <c r="W247" s="18">
        <v>195829837000</v>
      </c>
      <c r="X247" s="18">
        <v>91121842000</v>
      </c>
      <c r="Y247" s="18">
        <v>90075967000</v>
      </c>
      <c r="Z247" s="18">
        <v>173466465000</v>
      </c>
      <c r="AA247" s="18">
        <v>125508971000</v>
      </c>
    </row>
    <row r="248" spans="1:27" hidden="1" x14ac:dyDescent="0.25">
      <c r="A248" s="9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</row>
    <row r="249" spans="1:27" ht="30" x14ac:dyDescent="0.25">
      <c r="A249" s="13" t="s">
        <v>47</v>
      </c>
      <c r="B249" s="16">
        <v>34882503501</v>
      </c>
      <c r="C249" s="16">
        <v>31853244973.68</v>
      </c>
      <c r="D249" s="16">
        <v>51586177165</v>
      </c>
      <c r="E249" s="16">
        <v>50167032535</v>
      </c>
      <c r="F249" s="16">
        <v>62367613953</v>
      </c>
      <c r="G249" s="16">
        <v>52222823859</v>
      </c>
      <c r="H249" s="16">
        <v>62165769135</v>
      </c>
      <c r="I249" s="16">
        <v>53888705373</v>
      </c>
      <c r="J249" s="16">
        <v>59369598635</v>
      </c>
      <c r="K249" s="16">
        <v>49674750924</v>
      </c>
      <c r="L249" s="16">
        <v>47111407942</v>
      </c>
      <c r="M249" s="16">
        <v>44336749664</v>
      </c>
      <c r="N249" s="16">
        <v>51232424709</v>
      </c>
      <c r="O249" s="16">
        <v>46036851689</v>
      </c>
      <c r="P249" s="16">
        <v>53934134132</v>
      </c>
      <c r="Q249" s="16">
        <v>49137518751</v>
      </c>
      <c r="R249" s="16">
        <v>52632510000</v>
      </c>
      <c r="S249" s="16">
        <v>47944307557</v>
      </c>
      <c r="T249" s="16">
        <v>63484193475</v>
      </c>
      <c r="U249" s="16">
        <v>56516385482</v>
      </c>
      <c r="V249" s="16">
        <v>73440364273</v>
      </c>
      <c r="W249" s="16">
        <v>67950983790</v>
      </c>
      <c r="X249" s="16">
        <f t="shared" ref="X249:AA249" si="78">SUM(X250:X251)</f>
        <v>69417919000</v>
      </c>
      <c r="Y249" s="16">
        <f t="shared" si="78"/>
        <v>67914378864</v>
      </c>
      <c r="Z249" s="16">
        <f t="shared" si="78"/>
        <v>81912388310</v>
      </c>
      <c r="AA249" s="16">
        <f t="shared" si="78"/>
        <v>76107826119</v>
      </c>
    </row>
    <row r="250" spans="1:27" x14ac:dyDescent="0.25">
      <c r="A250" s="13" t="s">
        <v>3</v>
      </c>
      <c r="B250" s="18">
        <v>21513113875</v>
      </c>
      <c r="C250" s="18">
        <v>20462856506.68</v>
      </c>
      <c r="D250" s="18">
        <v>35682751165</v>
      </c>
      <c r="E250" s="18">
        <v>34737073972</v>
      </c>
      <c r="F250" s="18">
        <v>30911947116</v>
      </c>
      <c r="G250" s="18">
        <v>29380989476</v>
      </c>
      <c r="H250" s="18">
        <v>41168004576</v>
      </c>
      <c r="I250" s="18">
        <v>35834613957</v>
      </c>
      <c r="J250" s="18">
        <v>38598003216</v>
      </c>
      <c r="K250" s="18">
        <v>31888018073</v>
      </c>
      <c r="L250" s="18">
        <v>33766354000</v>
      </c>
      <c r="M250" s="18">
        <v>32145174139</v>
      </c>
      <c r="N250" s="18">
        <v>37617718549</v>
      </c>
      <c r="O250" s="18">
        <v>34840863951</v>
      </c>
      <c r="P250" s="18">
        <v>39546074460</v>
      </c>
      <c r="Q250" s="18">
        <v>35335412045</v>
      </c>
      <c r="R250" s="18">
        <v>42096478000</v>
      </c>
      <c r="S250" s="18">
        <v>38321941794</v>
      </c>
      <c r="T250" s="18">
        <v>46089416475</v>
      </c>
      <c r="U250" s="18">
        <v>42602895656</v>
      </c>
      <c r="V250" s="18">
        <v>47768333273</v>
      </c>
      <c r="W250" s="18">
        <v>45820237229</v>
      </c>
      <c r="X250" s="18">
        <f>+[2]Hoja11!B280</f>
        <v>50543112000</v>
      </c>
      <c r="Y250" s="18">
        <f>+[2]Hoja11!C280</f>
        <v>49357269843</v>
      </c>
      <c r="Z250" s="18">
        <v>52977088000</v>
      </c>
      <c r="AA250" s="18">
        <v>50498469957</v>
      </c>
    </row>
    <row r="251" spans="1:27" x14ac:dyDescent="0.25">
      <c r="A251" s="8" t="s">
        <v>5</v>
      </c>
      <c r="B251" s="18">
        <v>13369389626</v>
      </c>
      <c r="C251" s="18">
        <v>11390388467</v>
      </c>
      <c r="D251" s="18">
        <v>15903426000</v>
      </c>
      <c r="E251" s="18">
        <v>15429958563</v>
      </c>
      <c r="F251" s="18">
        <v>31455666837</v>
      </c>
      <c r="G251" s="18">
        <v>22841834383</v>
      </c>
      <c r="H251" s="18">
        <v>20997764559</v>
      </c>
      <c r="I251" s="18">
        <v>18054091416</v>
      </c>
      <c r="J251" s="18">
        <v>20771595419</v>
      </c>
      <c r="K251" s="18">
        <v>17786732851</v>
      </c>
      <c r="L251" s="18">
        <v>13345053942</v>
      </c>
      <c r="M251" s="18">
        <v>12191575525</v>
      </c>
      <c r="N251" s="18">
        <v>13614706160</v>
      </c>
      <c r="O251" s="18">
        <v>11195987738</v>
      </c>
      <c r="P251" s="18">
        <v>14388059672</v>
      </c>
      <c r="Q251" s="18">
        <v>13802106706</v>
      </c>
      <c r="R251" s="18">
        <v>10536032000</v>
      </c>
      <c r="S251" s="18">
        <v>9622365763</v>
      </c>
      <c r="T251" s="18">
        <v>17394777000</v>
      </c>
      <c r="U251" s="18">
        <v>13913489826</v>
      </c>
      <c r="V251" s="18">
        <v>25672031000</v>
      </c>
      <c r="W251" s="18">
        <v>22130746561</v>
      </c>
      <c r="X251" s="18">
        <f t="shared" ref="X251:AA251" si="79">+X252</f>
        <v>18874807000</v>
      </c>
      <c r="Y251" s="18">
        <f t="shared" si="79"/>
        <v>18557109021</v>
      </c>
      <c r="Z251" s="18">
        <f t="shared" si="79"/>
        <v>28935300310</v>
      </c>
      <c r="AA251" s="18">
        <f t="shared" si="79"/>
        <v>25609356162</v>
      </c>
    </row>
    <row r="252" spans="1:27" x14ac:dyDescent="0.25">
      <c r="A252" s="9" t="s">
        <v>6</v>
      </c>
      <c r="B252" s="18">
        <v>11068500000</v>
      </c>
      <c r="C252" s="18">
        <v>9509836998</v>
      </c>
      <c r="D252" s="18">
        <v>11649281611</v>
      </c>
      <c r="E252" s="18">
        <v>11411497755</v>
      </c>
      <c r="F252" s="18">
        <v>25405819448</v>
      </c>
      <c r="G252" s="18">
        <v>16858448111</v>
      </c>
      <c r="H252" s="18">
        <v>13815278796</v>
      </c>
      <c r="I252" s="18">
        <v>11537262424</v>
      </c>
      <c r="J252" s="18">
        <v>15500000000</v>
      </c>
      <c r="K252" s="18">
        <v>12826570054</v>
      </c>
      <c r="L252" s="18">
        <v>13254654146</v>
      </c>
      <c r="M252" s="18">
        <v>12101175729</v>
      </c>
      <c r="N252" s="18">
        <v>13614706160</v>
      </c>
      <c r="O252" s="18">
        <v>11195987738</v>
      </c>
      <c r="P252" s="18">
        <v>14388059672</v>
      </c>
      <c r="Q252" s="18">
        <v>13802106706</v>
      </c>
      <c r="R252" s="18">
        <v>10536032000</v>
      </c>
      <c r="S252" s="18">
        <v>9622365763</v>
      </c>
      <c r="T252" s="18">
        <v>17394777000</v>
      </c>
      <c r="U252" s="18">
        <v>13913489826</v>
      </c>
      <c r="V252" s="18">
        <v>25672031000</v>
      </c>
      <c r="W252" s="18">
        <v>22130746561</v>
      </c>
      <c r="X252" s="18">
        <f>+[2]Hoja11!B287</f>
        <v>18874807000</v>
      </c>
      <c r="Y252" s="18">
        <f>+[2]Hoja11!C287</f>
        <v>18557109021</v>
      </c>
      <c r="Z252" s="18">
        <v>28935300310</v>
      </c>
      <c r="AA252" s="18">
        <v>25609356162</v>
      </c>
    </row>
    <row r="253" spans="1:27" x14ac:dyDescent="0.25">
      <c r="A253" s="9" t="s">
        <v>11</v>
      </c>
      <c r="B253" s="18"/>
      <c r="C253" s="18"/>
      <c r="D253" s="18"/>
      <c r="E253" s="18"/>
      <c r="F253" s="18"/>
      <c r="G253" s="18"/>
      <c r="H253" s="18"/>
      <c r="I253" s="18"/>
      <c r="J253" s="18">
        <v>0</v>
      </c>
      <c r="K253" s="18">
        <v>0</v>
      </c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</row>
    <row r="254" spans="1:27" x14ac:dyDescent="0.25">
      <c r="A254" s="9" t="s">
        <v>7</v>
      </c>
      <c r="B254" s="18">
        <v>345951000</v>
      </c>
      <c r="C254" s="18">
        <v>60300000</v>
      </c>
      <c r="D254" s="18">
        <v>62397240</v>
      </c>
      <c r="E254" s="18">
        <v>62372238</v>
      </c>
      <c r="F254" s="18"/>
      <c r="G254" s="18"/>
      <c r="H254" s="18">
        <v>285000000</v>
      </c>
      <c r="I254" s="18">
        <v>194376883</v>
      </c>
      <c r="J254" s="18">
        <v>298911000</v>
      </c>
      <c r="K254" s="18">
        <v>18598686</v>
      </c>
      <c r="L254" s="18">
        <v>90399796</v>
      </c>
      <c r="M254" s="18">
        <v>90399796</v>
      </c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</row>
    <row r="255" spans="1:27" x14ac:dyDescent="0.25">
      <c r="A255" s="9" t="s">
        <v>8</v>
      </c>
      <c r="B255" s="18">
        <v>1954938626</v>
      </c>
      <c r="C255" s="18">
        <v>1820251469</v>
      </c>
      <c r="D255" s="18">
        <v>4191747149</v>
      </c>
      <c r="E255" s="18">
        <v>3956088570</v>
      </c>
      <c r="F255" s="18">
        <v>6049847389</v>
      </c>
      <c r="G255" s="18">
        <v>5983386272</v>
      </c>
      <c r="H255" s="18">
        <v>6897485763</v>
      </c>
      <c r="I255" s="18">
        <v>6322452109</v>
      </c>
      <c r="J255" s="18">
        <v>4972684419</v>
      </c>
      <c r="K255" s="18">
        <v>4941564111</v>
      </c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</row>
    <row r="256" spans="1:27" x14ac:dyDescent="0.25">
      <c r="A256" s="9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</row>
    <row r="257" spans="1:27" x14ac:dyDescent="0.25">
      <c r="A257" s="10" t="s">
        <v>85</v>
      </c>
      <c r="B257" s="19">
        <v>257473913429</v>
      </c>
      <c r="C257" s="19">
        <v>240142443662</v>
      </c>
      <c r="D257" s="19">
        <v>376631798120</v>
      </c>
      <c r="E257" s="19">
        <v>350245777579</v>
      </c>
      <c r="F257" s="19">
        <v>405524649809</v>
      </c>
      <c r="G257" s="19">
        <v>399468675672</v>
      </c>
      <c r="H257" s="19">
        <v>386886702876</v>
      </c>
      <c r="I257" s="19">
        <v>348905136650</v>
      </c>
      <c r="J257" s="19">
        <v>381230712860</v>
      </c>
      <c r="K257" s="19">
        <v>335450127713</v>
      </c>
      <c r="L257" s="19">
        <v>655664292074</v>
      </c>
      <c r="M257" s="19">
        <v>582024121754</v>
      </c>
      <c r="N257" s="19">
        <v>700057023173</v>
      </c>
      <c r="O257" s="19">
        <v>620641002452</v>
      </c>
      <c r="P257" s="19">
        <v>725823592494</v>
      </c>
      <c r="Q257" s="19">
        <v>658175960486</v>
      </c>
      <c r="R257" s="19">
        <v>499865618570</v>
      </c>
      <c r="S257" s="19">
        <v>471313019179</v>
      </c>
      <c r="T257" s="19">
        <v>551200386117</v>
      </c>
      <c r="U257" s="19">
        <v>472563133324</v>
      </c>
      <c r="V257" s="19">
        <v>683402690000</v>
      </c>
      <c r="W257" s="19">
        <v>616041016523</v>
      </c>
      <c r="X257" s="19">
        <f t="shared" ref="X257:AA257" si="80">+X258+X266+X275</f>
        <v>674746954697</v>
      </c>
      <c r="Y257" s="19">
        <f t="shared" si="80"/>
        <v>621859238012</v>
      </c>
      <c r="Z257" s="19">
        <f t="shared" si="80"/>
        <v>648642792517</v>
      </c>
      <c r="AA257" s="19">
        <f t="shared" si="80"/>
        <v>495860256733</v>
      </c>
    </row>
    <row r="258" spans="1:27" x14ac:dyDescent="0.25">
      <c r="A258" s="7" t="s">
        <v>48</v>
      </c>
      <c r="B258" s="16">
        <v>29806072010</v>
      </c>
      <c r="C258" s="16">
        <v>23776344391</v>
      </c>
      <c r="D258" s="16">
        <v>123952360000</v>
      </c>
      <c r="E258" s="16">
        <v>115604229852</v>
      </c>
      <c r="F258" s="16">
        <v>164616074600</v>
      </c>
      <c r="G258" s="16">
        <v>163977703631</v>
      </c>
      <c r="H258" s="16">
        <v>162068845107</v>
      </c>
      <c r="I258" s="16">
        <v>131855431100</v>
      </c>
      <c r="J258" s="16">
        <v>135757658352</v>
      </c>
      <c r="K258" s="16">
        <v>124040244485</v>
      </c>
      <c r="L258" s="16">
        <v>238148195000</v>
      </c>
      <c r="M258" s="16">
        <v>218720303741</v>
      </c>
      <c r="N258" s="16">
        <v>185801095000</v>
      </c>
      <c r="O258" s="16">
        <v>182844078410</v>
      </c>
      <c r="P258" s="16">
        <v>200625610000</v>
      </c>
      <c r="Q258" s="16">
        <v>181006483670</v>
      </c>
      <c r="R258" s="16">
        <v>132828267000</v>
      </c>
      <c r="S258" s="16">
        <v>120450679822</v>
      </c>
      <c r="T258" s="16">
        <v>165586498117</v>
      </c>
      <c r="U258" s="16">
        <v>124884516062</v>
      </c>
      <c r="V258" s="16">
        <v>164891044000</v>
      </c>
      <c r="W258" s="16">
        <v>147892309114</v>
      </c>
      <c r="X258" s="16">
        <f t="shared" ref="X258:AA258" si="81">SUM(X259:X260)</f>
        <v>177007588212</v>
      </c>
      <c r="Y258" s="16">
        <f t="shared" si="81"/>
        <v>151707191743</v>
      </c>
      <c r="Z258" s="16">
        <f t="shared" si="81"/>
        <v>129765617379</v>
      </c>
      <c r="AA258" s="16">
        <f t="shared" si="81"/>
        <v>123399563018</v>
      </c>
    </row>
    <row r="259" spans="1:27" x14ac:dyDescent="0.25">
      <c r="A259" s="8" t="s">
        <v>3</v>
      </c>
      <c r="B259" s="18">
        <v>5681410010</v>
      </c>
      <c r="C259" s="18">
        <v>5508229114</v>
      </c>
      <c r="D259" s="18">
        <v>7626692000</v>
      </c>
      <c r="E259" s="18">
        <v>7235942473</v>
      </c>
      <c r="F259" s="18">
        <v>10467714011</v>
      </c>
      <c r="G259" s="18">
        <v>9937441113</v>
      </c>
      <c r="H259" s="18">
        <v>11649113333</v>
      </c>
      <c r="I259" s="18">
        <v>11151537717</v>
      </c>
      <c r="J259" s="18">
        <v>12936540000</v>
      </c>
      <c r="K259" s="18">
        <v>11826043419</v>
      </c>
      <c r="L259" s="18">
        <v>12784705000</v>
      </c>
      <c r="M259" s="18">
        <v>11049706452</v>
      </c>
      <c r="N259" s="18">
        <v>13368399000</v>
      </c>
      <c r="O259" s="18">
        <v>12770690405</v>
      </c>
      <c r="P259" s="18">
        <v>13908918000</v>
      </c>
      <c r="Q259" s="18">
        <v>13654306473</v>
      </c>
      <c r="R259" s="18">
        <v>15289280000</v>
      </c>
      <c r="S259" s="18">
        <v>13680639827</v>
      </c>
      <c r="T259" s="18">
        <v>12740386000</v>
      </c>
      <c r="U259" s="18">
        <v>11690731177</v>
      </c>
      <c r="V259" s="18">
        <v>18799471000</v>
      </c>
      <c r="W259" s="18">
        <v>14186848878</v>
      </c>
      <c r="X259" s="18">
        <f>+[2]Hoja11!B290</f>
        <v>19908007000</v>
      </c>
      <c r="Y259" s="18">
        <f>+[2]Hoja11!C290</f>
        <v>19227635856</v>
      </c>
      <c r="Z259" s="18">
        <v>21371078000</v>
      </c>
      <c r="AA259" s="18">
        <v>19920650838</v>
      </c>
    </row>
    <row r="260" spans="1:27" x14ac:dyDescent="0.25">
      <c r="A260" s="8" t="s">
        <v>5</v>
      </c>
      <c r="B260" s="18">
        <v>24124662000</v>
      </c>
      <c r="C260" s="18">
        <v>18268115277</v>
      </c>
      <c r="D260" s="18">
        <v>116325668000</v>
      </c>
      <c r="E260" s="18">
        <v>108368287379</v>
      </c>
      <c r="F260" s="18">
        <v>154148360589</v>
      </c>
      <c r="G260" s="18">
        <v>154040262518</v>
      </c>
      <c r="H260" s="18">
        <v>150419731774</v>
      </c>
      <c r="I260" s="18">
        <v>120703893383</v>
      </c>
      <c r="J260" s="18">
        <v>122821118352</v>
      </c>
      <c r="K260" s="18">
        <v>112214201066</v>
      </c>
      <c r="L260" s="18">
        <v>225363490000</v>
      </c>
      <c r="M260" s="18">
        <v>207670597289</v>
      </c>
      <c r="N260" s="18">
        <v>172432696000</v>
      </c>
      <c r="O260" s="18">
        <v>170073388005</v>
      </c>
      <c r="P260" s="18">
        <v>186716692000</v>
      </c>
      <c r="Q260" s="18">
        <v>167352177197</v>
      </c>
      <c r="R260" s="18">
        <f t="shared" ref="R260:W260" si="82">SUM(R261:R264)</f>
        <v>117538987000</v>
      </c>
      <c r="S260" s="18">
        <f t="shared" si="82"/>
        <v>106770039995</v>
      </c>
      <c r="T260" s="18">
        <f t="shared" si="82"/>
        <v>152846112117</v>
      </c>
      <c r="U260" s="18">
        <f t="shared" si="82"/>
        <v>113193784885</v>
      </c>
      <c r="V260" s="18">
        <f t="shared" si="82"/>
        <v>146091573000</v>
      </c>
      <c r="W260" s="18">
        <f t="shared" si="82"/>
        <v>133705460236</v>
      </c>
      <c r="X260" s="18">
        <f>SUM(X261:X264)</f>
        <v>157099581212</v>
      </c>
      <c r="Y260" s="18">
        <f t="shared" ref="Y260:AA260" si="83">SUM(Y261:Y264)</f>
        <v>132479555887</v>
      </c>
      <c r="Z260" s="18">
        <f t="shared" si="83"/>
        <v>108394539379</v>
      </c>
      <c r="AA260" s="18">
        <f t="shared" si="83"/>
        <v>103478912180</v>
      </c>
    </row>
    <row r="261" spans="1:27" x14ac:dyDescent="0.25">
      <c r="A261" s="9" t="s">
        <v>6</v>
      </c>
      <c r="B261" s="18">
        <v>19696280965</v>
      </c>
      <c r="C261" s="18">
        <v>13839734243</v>
      </c>
      <c r="D261" s="18">
        <v>111163538299</v>
      </c>
      <c r="E261" s="18">
        <v>103265504702</v>
      </c>
      <c r="F261" s="18">
        <v>76379369295</v>
      </c>
      <c r="G261" s="18">
        <v>76298648825</v>
      </c>
      <c r="H261" s="18">
        <v>53244078301</v>
      </c>
      <c r="I261" s="18">
        <v>52896556972</v>
      </c>
      <c r="J261" s="18">
        <v>65471671900</v>
      </c>
      <c r="K261" s="18">
        <v>62031564331</v>
      </c>
      <c r="L261" s="18">
        <v>202120493000</v>
      </c>
      <c r="M261" s="18">
        <v>197633899361</v>
      </c>
      <c r="N261" s="18">
        <v>164722788470</v>
      </c>
      <c r="O261" s="18">
        <v>162363480475</v>
      </c>
      <c r="P261" s="18">
        <v>165963797089</v>
      </c>
      <c r="Q261" s="18">
        <v>160216885646</v>
      </c>
      <c r="R261" s="18">
        <v>101711243790</v>
      </c>
      <c r="S261" s="18">
        <v>100169673855</v>
      </c>
      <c r="T261" s="18">
        <v>140538130487</v>
      </c>
      <c r="U261" s="18">
        <v>112331868945</v>
      </c>
      <c r="V261" s="18">
        <v>136502905997</v>
      </c>
      <c r="W261" s="18">
        <v>133213512144</v>
      </c>
      <c r="X261" s="18">
        <f>+[2]Hoja11!B296</f>
        <v>157099581212</v>
      </c>
      <c r="Y261" s="18">
        <f>+[2]Hoja11!C296</f>
        <v>132479555887</v>
      </c>
      <c r="Z261" s="18">
        <v>108394539379</v>
      </c>
      <c r="AA261" s="18">
        <v>103478912180</v>
      </c>
    </row>
    <row r="262" spans="1:27" x14ac:dyDescent="0.25">
      <c r="A262" s="9" t="s">
        <v>11</v>
      </c>
      <c r="B262" s="18"/>
      <c r="C262" s="18"/>
      <c r="D262" s="18"/>
      <c r="E262" s="18"/>
      <c r="F262" s="18"/>
      <c r="G262" s="18"/>
      <c r="H262" s="18"/>
      <c r="I262" s="18"/>
      <c r="J262" s="18">
        <v>0</v>
      </c>
      <c r="K262" s="18">
        <v>0</v>
      </c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</row>
    <row r="263" spans="1:27" x14ac:dyDescent="0.25">
      <c r="A263" s="9" t="s">
        <v>7</v>
      </c>
      <c r="B263" s="18"/>
      <c r="C263" s="18"/>
      <c r="D263" s="18">
        <v>90368269</v>
      </c>
      <c r="E263" s="18">
        <v>90368100</v>
      </c>
      <c r="F263" s="18">
        <v>150578000</v>
      </c>
      <c r="G263" s="18">
        <v>149235050</v>
      </c>
      <c r="H263" s="18">
        <v>39354000000</v>
      </c>
      <c r="I263" s="18">
        <v>10491199194</v>
      </c>
      <c r="J263" s="18">
        <v>20685114300</v>
      </c>
      <c r="K263" s="18">
        <v>20684957465</v>
      </c>
      <c r="L263" s="18">
        <v>23242997000</v>
      </c>
      <c r="M263" s="18">
        <v>10036697928</v>
      </c>
      <c r="N263" s="18">
        <v>7709907530</v>
      </c>
      <c r="O263" s="18">
        <v>7709907530</v>
      </c>
      <c r="P263" s="18">
        <v>20752894911</v>
      </c>
      <c r="Q263" s="18">
        <v>7135291551</v>
      </c>
      <c r="R263" s="18">
        <v>15827743210</v>
      </c>
      <c r="S263" s="18">
        <v>6600366140</v>
      </c>
      <c r="T263" s="18">
        <v>12307981630</v>
      </c>
      <c r="U263" s="18">
        <v>861915940</v>
      </c>
      <c r="V263" s="18">
        <v>9588667003</v>
      </c>
      <c r="W263" s="18">
        <v>491948092</v>
      </c>
      <c r="X263" s="18"/>
      <c r="Y263" s="18"/>
      <c r="Z263" s="18"/>
      <c r="AA263" s="18"/>
    </row>
    <row r="264" spans="1:27" x14ac:dyDescent="0.25">
      <c r="A264" s="9" t="s">
        <v>8</v>
      </c>
      <c r="B264" s="18">
        <v>4428381035</v>
      </c>
      <c r="C264" s="18">
        <v>4428381034</v>
      </c>
      <c r="D264" s="18">
        <v>5071761432</v>
      </c>
      <c r="E264" s="18">
        <v>5012414577</v>
      </c>
      <c r="F264" s="18">
        <v>77618413294</v>
      </c>
      <c r="G264" s="18">
        <v>77592378643</v>
      </c>
      <c r="H264" s="18">
        <v>57821653473</v>
      </c>
      <c r="I264" s="18">
        <v>57316137217</v>
      </c>
      <c r="J264" s="18">
        <v>36664332152</v>
      </c>
      <c r="K264" s="18">
        <v>29497679270</v>
      </c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</row>
    <row r="265" spans="1:27" hidden="1" x14ac:dyDescent="0.25">
      <c r="A265" s="9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</row>
    <row r="266" spans="1:27" x14ac:dyDescent="0.25">
      <c r="A266" s="7" t="s">
        <v>49</v>
      </c>
      <c r="B266" s="16">
        <v>30943660109</v>
      </c>
      <c r="C266" s="16">
        <v>28386590806</v>
      </c>
      <c r="D266" s="16">
        <v>64118648000</v>
      </c>
      <c r="E266" s="16">
        <v>61476637611</v>
      </c>
      <c r="F266" s="16">
        <v>68286734721</v>
      </c>
      <c r="G266" s="16">
        <v>66460182576</v>
      </c>
      <c r="H266" s="16">
        <v>51862231000</v>
      </c>
      <c r="I266" s="16">
        <v>48649681216</v>
      </c>
      <c r="J266" s="16">
        <v>53970261046</v>
      </c>
      <c r="K266" s="16">
        <v>50075468113</v>
      </c>
      <c r="L266" s="16">
        <v>176148547308</v>
      </c>
      <c r="M266" s="16">
        <v>172033558684</v>
      </c>
      <c r="N266" s="16">
        <v>125930044173</v>
      </c>
      <c r="O266" s="16">
        <v>101621968787</v>
      </c>
      <c r="P266" s="16">
        <v>127490089494</v>
      </c>
      <c r="Q266" s="16">
        <v>117145684902</v>
      </c>
      <c r="R266" s="16">
        <v>88601341570</v>
      </c>
      <c r="S266" s="16">
        <f t="shared" ref="S266:W266" si="84">SUM(S267:S268)</f>
        <v>79733289016</v>
      </c>
      <c r="T266" s="16">
        <f t="shared" si="84"/>
        <v>86501063000</v>
      </c>
      <c r="U266" s="16">
        <f t="shared" si="84"/>
        <v>78078519842</v>
      </c>
      <c r="V266" s="16">
        <f t="shared" si="84"/>
        <v>95661180000</v>
      </c>
      <c r="W266" s="16">
        <f t="shared" si="84"/>
        <v>87560554752</v>
      </c>
      <c r="X266" s="16">
        <f t="shared" ref="X266:AA266" si="85">SUM(X267:X268)</f>
        <v>99246098485</v>
      </c>
      <c r="Y266" s="16">
        <f t="shared" si="85"/>
        <v>92591422082</v>
      </c>
      <c r="Z266" s="16">
        <f t="shared" si="85"/>
        <v>73947731138</v>
      </c>
      <c r="AA266" s="16">
        <f t="shared" si="85"/>
        <v>70865606570</v>
      </c>
    </row>
    <row r="267" spans="1:27" x14ac:dyDescent="0.25">
      <c r="A267" s="8" t="s">
        <v>3</v>
      </c>
      <c r="B267" s="18">
        <v>5325500000</v>
      </c>
      <c r="C267" s="18">
        <v>4982728721</v>
      </c>
      <c r="D267" s="18">
        <v>7345534000</v>
      </c>
      <c r="E267" s="18">
        <v>7005735901</v>
      </c>
      <c r="F267" s="18">
        <v>8113071881</v>
      </c>
      <c r="G267" s="18">
        <v>7689182156</v>
      </c>
      <c r="H267" s="18">
        <v>8384231000</v>
      </c>
      <c r="I267" s="18">
        <v>8228866235</v>
      </c>
      <c r="J267" s="18">
        <v>9107905978</v>
      </c>
      <c r="K267" s="18">
        <v>8466371808</v>
      </c>
      <c r="L267" s="18">
        <v>8849379000</v>
      </c>
      <c r="M267" s="18">
        <v>7897161246</v>
      </c>
      <c r="N267" s="18">
        <v>8944431000</v>
      </c>
      <c r="O267" s="18">
        <v>8616127282</v>
      </c>
      <c r="P267" s="18">
        <v>9522172000</v>
      </c>
      <c r="Q267" s="18">
        <v>9214236246</v>
      </c>
      <c r="R267" s="18">
        <v>10048026570</v>
      </c>
      <c r="S267" s="18">
        <v>9878380230</v>
      </c>
      <c r="T267" s="18">
        <v>10279839000</v>
      </c>
      <c r="U267" s="18">
        <v>9767856307</v>
      </c>
      <c r="V267" s="18">
        <v>11107923000</v>
      </c>
      <c r="W267" s="18">
        <v>10901994634</v>
      </c>
      <c r="X267" s="18">
        <f>+[2]Hoja11!B298</f>
        <v>11188914000</v>
      </c>
      <c r="Y267" s="18">
        <f>+[2]Hoja11!C298</f>
        <v>10978457440</v>
      </c>
      <c r="Z267" s="18">
        <v>11379922000</v>
      </c>
      <c r="AA267" s="18">
        <v>10959936265</v>
      </c>
    </row>
    <row r="268" spans="1:27" x14ac:dyDescent="0.25">
      <c r="A268" s="8" t="s">
        <v>5</v>
      </c>
      <c r="B268" s="18">
        <v>25618160109</v>
      </c>
      <c r="C268" s="18">
        <v>23403862085</v>
      </c>
      <c r="D268" s="18">
        <v>56773114000</v>
      </c>
      <c r="E268" s="18">
        <v>54470901710</v>
      </c>
      <c r="F268" s="18">
        <v>60173662840</v>
      </c>
      <c r="G268" s="18">
        <v>58771000420</v>
      </c>
      <c r="H268" s="18">
        <v>43478000000</v>
      </c>
      <c r="I268" s="18">
        <v>40420814981</v>
      </c>
      <c r="J268" s="18">
        <v>44862355068</v>
      </c>
      <c r="K268" s="18">
        <v>41609096305</v>
      </c>
      <c r="L268" s="18">
        <v>167299168308</v>
      </c>
      <c r="M268" s="18">
        <v>164136397438</v>
      </c>
      <c r="N268" s="18">
        <v>116985613173</v>
      </c>
      <c r="O268" s="18">
        <v>93005841505</v>
      </c>
      <c r="P268" s="18">
        <v>117967917494</v>
      </c>
      <c r="Q268" s="18">
        <v>107931448656</v>
      </c>
      <c r="R268" s="18">
        <v>78553315000</v>
      </c>
      <c r="S268" s="18">
        <v>69854908786</v>
      </c>
      <c r="T268" s="18">
        <f t="shared" ref="T268:W268" si="86">SUM(T269:T273)</f>
        <v>76221224000</v>
      </c>
      <c r="U268" s="18">
        <f t="shared" si="86"/>
        <v>68310663535</v>
      </c>
      <c r="V268" s="18">
        <f t="shared" si="86"/>
        <v>84553257000</v>
      </c>
      <c r="W268" s="18">
        <f t="shared" si="86"/>
        <v>76658560118</v>
      </c>
      <c r="X268" s="18">
        <f t="shared" ref="X268:AA268" si="87">SUM(X269:X273)</f>
        <v>88057184485</v>
      </c>
      <c r="Y268" s="18">
        <f t="shared" si="87"/>
        <v>81612964642</v>
      </c>
      <c r="Z268" s="18">
        <f t="shared" si="87"/>
        <v>62567809138</v>
      </c>
      <c r="AA268" s="18">
        <f t="shared" si="87"/>
        <v>59905670305</v>
      </c>
    </row>
    <row r="269" spans="1:27" x14ac:dyDescent="0.25">
      <c r="A269" s="9" t="s">
        <v>6</v>
      </c>
      <c r="B269" s="18">
        <v>22841217502</v>
      </c>
      <c r="C269" s="18">
        <v>20760322129</v>
      </c>
      <c r="D269" s="18">
        <v>49811649818</v>
      </c>
      <c r="E269" s="18">
        <v>47736998646</v>
      </c>
      <c r="F269" s="18">
        <v>30035468573</v>
      </c>
      <c r="G269" s="18">
        <v>29860714218</v>
      </c>
      <c r="H269" s="18">
        <v>27088197499</v>
      </c>
      <c r="I269" s="18">
        <v>24946220501</v>
      </c>
      <c r="J269" s="18">
        <v>37089211475</v>
      </c>
      <c r="K269" s="18">
        <v>34999226785</v>
      </c>
      <c r="L269" s="18">
        <v>165379263365</v>
      </c>
      <c r="M269" s="18">
        <v>162332951564</v>
      </c>
      <c r="N269" s="18">
        <v>116412140848</v>
      </c>
      <c r="O269" s="18">
        <v>92432369181</v>
      </c>
      <c r="P269" s="18">
        <v>110641196630</v>
      </c>
      <c r="Q269" s="18">
        <v>101958185509</v>
      </c>
      <c r="R269" s="18">
        <v>73117623332</v>
      </c>
      <c r="S269" s="18">
        <v>67569707240</v>
      </c>
      <c r="T269" s="18">
        <v>67123098043</v>
      </c>
      <c r="U269" s="18">
        <v>65575029077</v>
      </c>
      <c r="V269" s="18">
        <v>79642616986</v>
      </c>
      <c r="W269" s="18">
        <v>72861304959</v>
      </c>
      <c r="X269" s="18">
        <f>+[2]Hoja11!B305</f>
        <v>88057184485</v>
      </c>
      <c r="Y269" s="18">
        <f>+[2]Hoja11!C305</f>
        <v>81612964642</v>
      </c>
      <c r="Z269" s="18">
        <v>62567809138</v>
      </c>
      <c r="AA269" s="18">
        <v>59905670305</v>
      </c>
    </row>
    <row r="270" spans="1:27" x14ac:dyDescent="0.25">
      <c r="A270" s="9" t="s">
        <v>11</v>
      </c>
      <c r="B270" s="18"/>
      <c r="C270" s="18"/>
      <c r="D270" s="18"/>
      <c r="E270" s="18"/>
      <c r="F270" s="18"/>
      <c r="G270" s="18"/>
      <c r="H270" s="18"/>
      <c r="I270" s="18"/>
      <c r="J270" s="18">
        <v>0</v>
      </c>
      <c r="K270" s="18">
        <v>0</v>
      </c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</row>
    <row r="271" spans="1:27" x14ac:dyDescent="0.25">
      <c r="A271" s="9" t="s">
        <v>7</v>
      </c>
      <c r="B271" s="18">
        <v>193602725</v>
      </c>
      <c r="C271" s="18">
        <v>115802569</v>
      </c>
      <c r="D271" s="18">
        <v>365017768</v>
      </c>
      <c r="E271" s="18">
        <v>180580973</v>
      </c>
      <c r="F271" s="18">
        <v>186713000</v>
      </c>
      <c r="G271" s="18">
        <v>88137433</v>
      </c>
      <c r="H271" s="18">
        <v>4401505000</v>
      </c>
      <c r="I271" s="18">
        <v>3908274379</v>
      </c>
      <c r="J271" s="18">
        <v>1593998615</v>
      </c>
      <c r="K271" s="18">
        <v>487119961</v>
      </c>
      <c r="L271" s="18">
        <v>1919904943</v>
      </c>
      <c r="M271" s="18">
        <v>1803445874</v>
      </c>
      <c r="N271" s="18">
        <v>573472325</v>
      </c>
      <c r="O271" s="18">
        <v>573472324</v>
      </c>
      <c r="P271" s="18">
        <v>7326720864</v>
      </c>
      <c r="Q271" s="18">
        <v>5973263147</v>
      </c>
      <c r="R271" s="18">
        <v>5435691668</v>
      </c>
      <c r="S271" s="18">
        <v>2285201546</v>
      </c>
      <c r="T271" s="18">
        <v>9098125957</v>
      </c>
      <c r="U271" s="18">
        <v>2735634458</v>
      </c>
      <c r="V271" s="18">
        <v>4910640014</v>
      </c>
      <c r="W271" s="18">
        <v>3797255159</v>
      </c>
      <c r="X271" s="18"/>
      <c r="Y271" s="18"/>
      <c r="Z271" s="18"/>
      <c r="AA271" s="18"/>
    </row>
    <row r="272" spans="1:27" x14ac:dyDescent="0.25">
      <c r="A272" s="9" t="s">
        <v>8</v>
      </c>
      <c r="B272" s="18">
        <v>2583339882</v>
      </c>
      <c r="C272" s="18">
        <v>2527737387</v>
      </c>
      <c r="D272" s="18">
        <v>6596446414</v>
      </c>
      <c r="E272" s="18">
        <v>6553322091</v>
      </c>
      <c r="F272" s="18">
        <v>21951481267</v>
      </c>
      <c r="G272" s="18">
        <v>20822148769</v>
      </c>
      <c r="H272" s="18">
        <v>11988297501</v>
      </c>
      <c r="I272" s="18">
        <v>11566320101</v>
      </c>
      <c r="J272" s="18">
        <v>6179144978</v>
      </c>
      <c r="K272" s="18">
        <v>6122749559</v>
      </c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</row>
    <row r="273" spans="1:27" x14ac:dyDescent="0.25">
      <c r="A273" s="9" t="s">
        <v>14</v>
      </c>
      <c r="B273" s="18"/>
      <c r="C273" s="18"/>
      <c r="D273" s="18"/>
      <c r="E273" s="18"/>
      <c r="F273" s="18">
        <v>8000000000</v>
      </c>
      <c r="G273" s="18">
        <v>8000000000</v>
      </c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</row>
    <row r="274" spans="1:27" hidden="1" x14ac:dyDescent="0.25">
      <c r="A274" s="9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</row>
    <row r="275" spans="1:27" ht="30" x14ac:dyDescent="0.25">
      <c r="A275" s="13" t="s">
        <v>50</v>
      </c>
      <c r="B275" s="16">
        <v>196724181310</v>
      </c>
      <c r="C275" s="16">
        <v>187979508465</v>
      </c>
      <c r="D275" s="16">
        <v>188560790120</v>
      </c>
      <c r="E275" s="16">
        <v>173164910116</v>
      </c>
      <c r="F275" s="16">
        <v>172621840488</v>
      </c>
      <c r="G275" s="16">
        <v>169030789465</v>
      </c>
      <c r="H275" s="16">
        <v>172955626769</v>
      </c>
      <c r="I275" s="16">
        <v>168400024334</v>
      </c>
      <c r="J275" s="16">
        <v>191502793462</v>
      </c>
      <c r="K275" s="16">
        <v>161334415115</v>
      </c>
      <c r="L275" s="16">
        <v>241367549766</v>
      </c>
      <c r="M275" s="16">
        <v>191270259329</v>
      </c>
      <c r="N275" s="16">
        <v>388325884000</v>
      </c>
      <c r="O275" s="16">
        <v>336174955255</v>
      </c>
      <c r="P275" s="16">
        <v>397707893000</v>
      </c>
      <c r="Q275" s="16">
        <v>360023791914</v>
      </c>
      <c r="R275" s="16">
        <v>278436010000</v>
      </c>
      <c r="S275" s="16">
        <f t="shared" ref="S275:W275" si="88">SUM(S276:S277)</f>
        <v>271129050341</v>
      </c>
      <c r="T275" s="16">
        <f t="shared" si="88"/>
        <v>299112825000</v>
      </c>
      <c r="U275" s="16">
        <f t="shared" si="88"/>
        <v>269600097420</v>
      </c>
      <c r="V275" s="16">
        <f t="shared" si="88"/>
        <v>422850466000</v>
      </c>
      <c r="W275" s="16">
        <f t="shared" si="88"/>
        <v>380588152657</v>
      </c>
      <c r="X275" s="16">
        <f t="shared" ref="X275:AA275" si="89">SUM(X276:X277)</f>
        <v>398493268000</v>
      </c>
      <c r="Y275" s="16">
        <f t="shared" si="89"/>
        <v>377560624187</v>
      </c>
      <c r="Z275" s="16">
        <f t="shared" si="89"/>
        <v>444929444000</v>
      </c>
      <c r="AA275" s="16">
        <f t="shared" si="89"/>
        <v>301595087145</v>
      </c>
    </row>
    <row r="276" spans="1:27" x14ac:dyDescent="0.25">
      <c r="A276" s="8" t="s">
        <v>3</v>
      </c>
      <c r="B276" s="18">
        <v>164374882000</v>
      </c>
      <c r="C276" s="18">
        <v>163422607633</v>
      </c>
      <c r="D276" s="18">
        <v>141397977985</v>
      </c>
      <c r="E276" s="18">
        <v>137997754796</v>
      </c>
      <c r="F276" s="18">
        <v>130563284464</v>
      </c>
      <c r="G276" s="18">
        <v>129603615648</v>
      </c>
      <c r="H276" s="18">
        <v>141529555301</v>
      </c>
      <c r="I276" s="18">
        <v>140436806546</v>
      </c>
      <c r="J276" s="18">
        <v>153382521530</v>
      </c>
      <c r="K276" s="18">
        <v>143301192721</v>
      </c>
      <c r="L276" s="18">
        <v>168067101000</v>
      </c>
      <c r="M276" s="18">
        <v>152675366796</v>
      </c>
      <c r="N276" s="18">
        <v>192615105000</v>
      </c>
      <c r="O276" s="18">
        <v>151855963101</v>
      </c>
      <c r="P276" s="18">
        <v>198020233000</v>
      </c>
      <c r="Q276" s="18">
        <v>177187715396</v>
      </c>
      <c r="R276" s="18">
        <v>213121737000</v>
      </c>
      <c r="S276" s="18">
        <v>211509500212</v>
      </c>
      <c r="T276" s="18">
        <v>235061160000</v>
      </c>
      <c r="U276" s="18">
        <v>215622240921</v>
      </c>
      <c r="V276" s="18">
        <v>243334653000</v>
      </c>
      <c r="W276" s="18">
        <v>237819224877</v>
      </c>
      <c r="X276" s="18">
        <f>+[2]Hoja11!B307</f>
        <v>240359162000</v>
      </c>
      <c r="Y276" s="18">
        <f>+[2]Hoja11!C307</f>
        <v>226519311578</v>
      </c>
      <c r="Z276" s="18">
        <v>312493768800</v>
      </c>
      <c r="AA276" s="18">
        <v>214699055385</v>
      </c>
    </row>
    <row r="277" spans="1:27" x14ac:dyDescent="0.25">
      <c r="A277" s="8" t="s">
        <v>5</v>
      </c>
      <c r="B277" s="18">
        <v>32349299310</v>
      </c>
      <c r="C277" s="18">
        <v>24556900832</v>
      </c>
      <c r="D277" s="18">
        <v>47162812135</v>
      </c>
      <c r="E277" s="18">
        <v>35167155320</v>
      </c>
      <c r="F277" s="18">
        <v>42058556024</v>
      </c>
      <c r="G277" s="18">
        <v>39427173817</v>
      </c>
      <c r="H277" s="18">
        <v>31426071468</v>
      </c>
      <c r="I277" s="18">
        <v>27963217788</v>
      </c>
      <c r="J277" s="18">
        <v>38120271932</v>
      </c>
      <c r="K277" s="18">
        <v>18033222394</v>
      </c>
      <c r="L277" s="18">
        <v>73300448766</v>
      </c>
      <c r="M277" s="18">
        <v>38594892533</v>
      </c>
      <c r="N277" s="18">
        <v>195710779000</v>
      </c>
      <c r="O277" s="18">
        <v>184318992154</v>
      </c>
      <c r="P277" s="18">
        <v>199687660000</v>
      </c>
      <c r="Q277" s="18">
        <f t="shared" ref="Q277:AA277" si="90">SUM(Q278:Q281)</f>
        <v>182836076518</v>
      </c>
      <c r="R277" s="18">
        <f t="shared" si="90"/>
        <v>65314273000</v>
      </c>
      <c r="S277" s="18">
        <f t="shared" si="90"/>
        <v>59619550129</v>
      </c>
      <c r="T277" s="18">
        <f t="shared" si="90"/>
        <v>64051665000</v>
      </c>
      <c r="U277" s="18">
        <f t="shared" si="90"/>
        <v>53977856499</v>
      </c>
      <c r="V277" s="18">
        <f t="shared" si="90"/>
        <v>179515813000</v>
      </c>
      <c r="W277" s="18">
        <f t="shared" si="90"/>
        <v>142768927780</v>
      </c>
      <c r="X277" s="18">
        <f t="shared" si="90"/>
        <v>158134106000</v>
      </c>
      <c r="Y277" s="18">
        <f t="shared" si="90"/>
        <v>151041312609</v>
      </c>
      <c r="Z277" s="18">
        <f t="shared" si="90"/>
        <v>132435675200</v>
      </c>
      <c r="AA277" s="18">
        <f t="shared" si="90"/>
        <v>86896031760</v>
      </c>
    </row>
    <row r="278" spans="1:27" x14ac:dyDescent="0.25">
      <c r="A278" s="9" t="s">
        <v>6</v>
      </c>
      <c r="B278" s="18">
        <v>13756678852</v>
      </c>
      <c r="C278" s="18">
        <v>12907403017</v>
      </c>
      <c r="D278" s="18">
        <v>32549725932</v>
      </c>
      <c r="E278" s="18">
        <v>28893551959</v>
      </c>
      <c r="F278" s="18">
        <v>27585592000</v>
      </c>
      <c r="G278" s="18">
        <v>25380144346</v>
      </c>
      <c r="H278" s="18">
        <v>17660335195</v>
      </c>
      <c r="I278" s="18">
        <v>15884321974</v>
      </c>
      <c r="J278" s="18">
        <v>30189151278</v>
      </c>
      <c r="K278" s="18">
        <v>12686726240</v>
      </c>
      <c r="L278" s="18">
        <v>65731037766</v>
      </c>
      <c r="M278" s="18">
        <v>37569932050</v>
      </c>
      <c r="N278" s="18">
        <v>187701025000</v>
      </c>
      <c r="O278" s="18">
        <v>183358342582</v>
      </c>
      <c r="P278" s="18">
        <v>197716425438</v>
      </c>
      <c r="Q278" s="18">
        <v>182367560956</v>
      </c>
      <c r="R278" s="18">
        <v>60153004588</v>
      </c>
      <c r="S278" s="18">
        <v>54889858777</v>
      </c>
      <c r="T278" s="18">
        <v>62170788666</v>
      </c>
      <c r="U278" s="18">
        <v>53273034234</v>
      </c>
      <c r="V278" s="18">
        <v>176364263580</v>
      </c>
      <c r="W278" s="18">
        <v>140628655122</v>
      </c>
      <c r="X278" s="18">
        <f>+[2]Hoja11!B316</f>
        <v>158134106000</v>
      </c>
      <c r="Y278" s="18">
        <f>+[2]Hoja11!C316</f>
        <v>151041312609</v>
      </c>
      <c r="Z278" s="18">
        <v>132435675200</v>
      </c>
      <c r="AA278" s="18">
        <v>86896031760</v>
      </c>
    </row>
    <row r="279" spans="1:27" x14ac:dyDescent="0.25">
      <c r="A279" s="9" t="s">
        <v>11</v>
      </c>
      <c r="B279" s="18"/>
      <c r="C279" s="18"/>
      <c r="D279" s="18"/>
      <c r="E279" s="18"/>
      <c r="F279" s="18"/>
      <c r="G279" s="18"/>
      <c r="H279" s="18"/>
      <c r="I279" s="18"/>
      <c r="J279" s="18">
        <v>100</v>
      </c>
      <c r="K279" s="18">
        <v>0</v>
      </c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</row>
    <row r="280" spans="1:27" x14ac:dyDescent="0.25">
      <c r="A280" s="9" t="s">
        <v>7</v>
      </c>
      <c r="B280" s="18">
        <v>7619207310</v>
      </c>
      <c r="C280" s="18">
        <v>969652532</v>
      </c>
      <c r="D280" s="18">
        <v>9245649000</v>
      </c>
      <c r="E280" s="18">
        <v>1102828471</v>
      </c>
      <c r="F280" s="18">
        <v>152536000</v>
      </c>
      <c r="G280" s="18">
        <v>71645977</v>
      </c>
      <c r="H280" s="18">
        <v>4102610115</v>
      </c>
      <c r="I280" s="18">
        <v>2540168162</v>
      </c>
      <c r="J280" s="18">
        <v>3272739000</v>
      </c>
      <c r="K280" s="18">
        <v>844941439</v>
      </c>
      <c r="L280" s="18">
        <v>7569411000</v>
      </c>
      <c r="M280" s="18">
        <v>1024960483</v>
      </c>
      <c r="N280" s="18">
        <v>8009754000</v>
      </c>
      <c r="O280" s="18">
        <v>960649572</v>
      </c>
      <c r="P280" s="18">
        <v>1971234562</v>
      </c>
      <c r="Q280" s="18">
        <v>468515562</v>
      </c>
      <c r="R280" s="18">
        <v>5161268412</v>
      </c>
      <c r="S280" s="18">
        <v>4729691352</v>
      </c>
      <c r="T280" s="18">
        <v>1880876334</v>
      </c>
      <c r="U280" s="18">
        <v>704822265</v>
      </c>
      <c r="V280" s="18">
        <v>3151549420</v>
      </c>
      <c r="W280" s="18">
        <v>2140272658</v>
      </c>
      <c r="X280" s="18"/>
      <c r="Y280" s="18"/>
      <c r="Z280" s="18"/>
      <c r="AA280" s="18"/>
    </row>
    <row r="281" spans="1:27" x14ac:dyDescent="0.25">
      <c r="A281" s="9" t="s">
        <v>8</v>
      </c>
      <c r="B281" s="18">
        <v>10973413148</v>
      </c>
      <c r="C281" s="18">
        <v>10679845283</v>
      </c>
      <c r="D281" s="18">
        <v>5367437203</v>
      </c>
      <c r="E281" s="18">
        <v>5170774890</v>
      </c>
      <c r="F281" s="18">
        <v>14320428024</v>
      </c>
      <c r="G281" s="18">
        <v>13975383494</v>
      </c>
      <c r="H281" s="18">
        <v>9663126158</v>
      </c>
      <c r="I281" s="18">
        <v>9538727652</v>
      </c>
      <c r="J281" s="18">
        <v>4658381554</v>
      </c>
      <c r="K281" s="18">
        <v>4501554715</v>
      </c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</row>
    <row r="282" spans="1:27" x14ac:dyDescent="0.25">
      <c r="A282" s="9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</row>
    <row r="283" spans="1:27" x14ac:dyDescent="0.25">
      <c r="A283" s="10" t="s">
        <v>78</v>
      </c>
      <c r="B283" s="19">
        <v>579280170852</v>
      </c>
      <c r="C283" s="19">
        <v>566744762597</v>
      </c>
      <c r="D283" s="19">
        <v>658768899646</v>
      </c>
      <c r="E283" s="19">
        <v>656098569763.66003</v>
      </c>
      <c r="F283" s="19">
        <v>707407421009</v>
      </c>
      <c r="G283" s="19">
        <v>695708000192.08997</v>
      </c>
      <c r="H283" s="19">
        <v>707621765310</v>
      </c>
      <c r="I283" s="19">
        <v>695624976567.37</v>
      </c>
      <c r="J283" s="19">
        <v>726007122704</v>
      </c>
      <c r="K283" s="19">
        <v>698323011143</v>
      </c>
      <c r="L283" s="19">
        <v>958236307482</v>
      </c>
      <c r="M283" s="19">
        <v>898164127043</v>
      </c>
      <c r="N283" s="19">
        <v>943995099101</v>
      </c>
      <c r="O283" s="19">
        <v>925261817752</v>
      </c>
      <c r="P283" s="19">
        <v>1190401420874</v>
      </c>
      <c r="Q283" s="19">
        <v>1140637843345</v>
      </c>
      <c r="R283" s="19">
        <v>1025201979471</v>
      </c>
      <c r="S283" s="19">
        <v>1002606992447</v>
      </c>
      <c r="T283" s="19">
        <v>1086157196486</v>
      </c>
      <c r="U283" s="19">
        <v>1066834253139</v>
      </c>
      <c r="V283" s="19">
        <v>1174139288017</v>
      </c>
      <c r="W283" s="19">
        <v>1124749052849</v>
      </c>
      <c r="X283" s="19">
        <f t="shared" ref="X283:AA283" si="91">+X284+X291</f>
        <v>1339457207345</v>
      </c>
      <c r="Y283" s="19">
        <f t="shared" si="91"/>
        <v>1293630644923</v>
      </c>
      <c r="Z283" s="19">
        <f t="shared" si="91"/>
        <v>1443560231400</v>
      </c>
      <c r="AA283" s="19">
        <f t="shared" si="91"/>
        <v>1390247826657</v>
      </c>
    </row>
    <row r="284" spans="1:27" ht="30" x14ac:dyDescent="0.25">
      <c r="A284" s="13" t="s">
        <v>51</v>
      </c>
      <c r="B284" s="16">
        <v>446661563088</v>
      </c>
      <c r="C284" s="16">
        <v>440118611363</v>
      </c>
      <c r="D284" s="16">
        <v>514925029999</v>
      </c>
      <c r="E284" s="16">
        <v>513656628246.66003</v>
      </c>
      <c r="F284" s="16">
        <v>567657637549</v>
      </c>
      <c r="G284" s="16">
        <v>562141811695.08997</v>
      </c>
      <c r="H284" s="16">
        <v>586088190119</v>
      </c>
      <c r="I284" s="16">
        <v>583925622569.37</v>
      </c>
      <c r="J284" s="16">
        <v>629582535704</v>
      </c>
      <c r="K284" s="16">
        <v>618523581941</v>
      </c>
      <c r="L284" s="16">
        <v>889658830504</v>
      </c>
      <c r="M284" s="16">
        <v>837241390623</v>
      </c>
      <c r="N284" s="16">
        <v>849549497101</v>
      </c>
      <c r="O284" s="16">
        <v>844460380115</v>
      </c>
      <c r="P284" s="16">
        <v>1053097043874</v>
      </c>
      <c r="Q284" s="16">
        <v>1037064962954</v>
      </c>
      <c r="R284" s="16">
        <v>905947416891</v>
      </c>
      <c r="S284" s="16">
        <v>897632836916</v>
      </c>
      <c r="T284" s="16">
        <v>988251785486</v>
      </c>
      <c r="U284" s="16">
        <v>973014985873</v>
      </c>
      <c r="V284" s="16">
        <v>1074791005017</v>
      </c>
      <c r="W284" s="16">
        <v>1029762920090</v>
      </c>
      <c r="X284" s="16">
        <f t="shared" ref="X284:AA284" si="92">SUM(X285:X286)</f>
        <v>1220905484799</v>
      </c>
      <c r="Y284" s="16">
        <f t="shared" si="92"/>
        <v>1178578755526</v>
      </c>
      <c r="Z284" s="16">
        <f t="shared" si="92"/>
        <v>1342067830402</v>
      </c>
      <c r="AA284" s="16">
        <f t="shared" si="92"/>
        <v>1291145028918</v>
      </c>
    </row>
    <row r="285" spans="1:27" x14ac:dyDescent="0.25">
      <c r="A285" s="8" t="s">
        <v>3</v>
      </c>
      <c r="B285" s="18">
        <v>5892215000</v>
      </c>
      <c r="C285" s="18">
        <v>5879797159</v>
      </c>
      <c r="D285" s="18">
        <v>12506508000</v>
      </c>
      <c r="E285" s="18">
        <v>12436994039</v>
      </c>
      <c r="F285" s="18">
        <v>15658008549</v>
      </c>
      <c r="G285" s="18">
        <v>15399306755</v>
      </c>
      <c r="H285" s="18">
        <v>15596190119</v>
      </c>
      <c r="I285" s="18">
        <v>14896096565</v>
      </c>
      <c r="J285" s="18">
        <v>18771346000</v>
      </c>
      <c r="K285" s="18">
        <v>18243189792</v>
      </c>
      <c r="L285" s="18">
        <v>18503550000</v>
      </c>
      <c r="M285" s="18">
        <v>16582501692</v>
      </c>
      <c r="N285" s="18">
        <v>19369221000</v>
      </c>
      <c r="O285" s="18">
        <v>18924547971</v>
      </c>
      <c r="P285" s="18">
        <v>20919762000</v>
      </c>
      <c r="Q285" s="18">
        <v>18851935419</v>
      </c>
      <c r="R285" s="18">
        <v>22150651891</v>
      </c>
      <c r="S285" s="18">
        <v>21934657732</v>
      </c>
      <c r="T285" s="18">
        <v>25749803000</v>
      </c>
      <c r="U285" s="18">
        <v>25081744298</v>
      </c>
      <c r="V285" s="18">
        <v>28092344000</v>
      </c>
      <c r="W285" s="18">
        <v>27759168779</v>
      </c>
      <c r="X285" s="18">
        <f>+[2]Hoja11!B319</f>
        <v>29494154000</v>
      </c>
      <c r="Y285" s="18">
        <f>+[2]Hoja11!C319</f>
        <v>28008990853</v>
      </c>
      <c r="Z285" s="18">
        <v>30621730000</v>
      </c>
      <c r="AA285" s="18">
        <v>27079298373</v>
      </c>
    </row>
    <row r="286" spans="1:27" x14ac:dyDescent="0.25">
      <c r="A286" s="8" t="s">
        <v>5</v>
      </c>
      <c r="B286" s="18">
        <v>440769348088</v>
      </c>
      <c r="C286" s="18">
        <v>434238814204</v>
      </c>
      <c r="D286" s="18">
        <v>502418521999</v>
      </c>
      <c r="E286" s="18">
        <v>501219634207.66003</v>
      </c>
      <c r="F286" s="18">
        <v>551999629000</v>
      </c>
      <c r="G286" s="18">
        <v>546742504940.08997</v>
      </c>
      <c r="H286" s="18">
        <v>570492000000</v>
      </c>
      <c r="I286" s="18">
        <v>569029526004.37</v>
      </c>
      <c r="J286" s="18">
        <v>610811189704</v>
      </c>
      <c r="K286" s="18">
        <v>600280392149</v>
      </c>
      <c r="L286" s="18">
        <v>871155280504</v>
      </c>
      <c r="M286" s="18">
        <v>820658888931</v>
      </c>
      <c r="N286" s="18">
        <v>830180276101</v>
      </c>
      <c r="O286" s="18">
        <v>825535832144</v>
      </c>
      <c r="P286" s="18">
        <v>1032177281874</v>
      </c>
      <c r="Q286" s="18">
        <v>1018213027535</v>
      </c>
      <c r="R286" s="18">
        <v>883796765000</v>
      </c>
      <c r="S286" s="18">
        <v>875698179184</v>
      </c>
      <c r="T286" s="18">
        <v>962501982486</v>
      </c>
      <c r="U286" s="18">
        <v>947933241575</v>
      </c>
      <c r="V286" s="18">
        <v>1046698661017</v>
      </c>
      <c r="W286" s="18">
        <v>1002003751311</v>
      </c>
      <c r="X286" s="18">
        <f t="shared" ref="X286:AA286" si="93">SUM(X287:X289)</f>
        <v>1191411330799</v>
      </c>
      <c r="Y286" s="18">
        <f t="shared" si="93"/>
        <v>1150569764673</v>
      </c>
      <c r="Z286" s="18">
        <f t="shared" si="93"/>
        <v>1311446100402</v>
      </c>
      <c r="AA286" s="18">
        <f t="shared" si="93"/>
        <v>1264065730545</v>
      </c>
    </row>
    <row r="287" spans="1:27" x14ac:dyDescent="0.25">
      <c r="A287" s="9" t="s">
        <v>6</v>
      </c>
      <c r="B287" s="18">
        <v>368390591797</v>
      </c>
      <c r="C287" s="18">
        <v>367444337085</v>
      </c>
      <c r="D287" s="18">
        <v>439346380414</v>
      </c>
      <c r="E287" s="18">
        <v>439035921052.66003</v>
      </c>
      <c r="F287" s="18">
        <v>470781806193</v>
      </c>
      <c r="G287" s="18">
        <v>470460073114.08997</v>
      </c>
      <c r="H287" s="18">
        <v>524194496596</v>
      </c>
      <c r="I287" s="18">
        <v>523067498464.37</v>
      </c>
      <c r="J287" s="18">
        <v>536388146321</v>
      </c>
      <c r="K287" s="18">
        <v>528179106710</v>
      </c>
      <c r="L287" s="18">
        <v>867955280504</v>
      </c>
      <c r="M287" s="18">
        <v>819320149747</v>
      </c>
      <c r="N287" s="18">
        <v>824827317687</v>
      </c>
      <c r="O287" s="18">
        <v>820470387649</v>
      </c>
      <c r="P287" s="18">
        <v>1023617257987</v>
      </c>
      <c r="Q287" s="18">
        <v>1010814214254</v>
      </c>
      <c r="R287" s="18">
        <v>873473774618</v>
      </c>
      <c r="S287" s="18">
        <v>866716041392</v>
      </c>
      <c r="T287" s="18">
        <v>955891354940</v>
      </c>
      <c r="U287" s="18">
        <v>942671421735</v>
      </c>
      <c r="V287" s="18">
        <v>1042018718141</v>
      </c>
      <c r="W287" s="18">
        <v>999229767442</v>
      </c>
      <c r="X287" s="18">
        <f>+[2]Hoja11!B325</f>
        <v>1191411330799</v>
      </c>
      <c r="Y287" s="18">
        <f>+[2]Hoja11!C325</f>
        <v>1150569764673</v>
      </c>
      <c r="Z287" s="18">
        <v>1311446100402</v>
      </c>
      <c r="AA287" s="18">
        <v>1264065730545</v>
      </c>
    </row>
    <row r="288" spans="1:27" x14ac:dyDescent="0.25">
      <c r="A288" s="9" t="s">
        <v>7</v>
      </c>
      <c r="B288" s="18">
        <v>1482397000</v>
      </c>
      <c r="C288" s="18">
        <v>598758667</v>
      </c>
      <c r="D288" s="18">
        <v>2937152284</v>
      </c>
      <c r="E288" s="18">
        <v>2356540428</v>
      </c>
      <c r="F288" s="18">
        <v>3854026539</v>
      </c>
      <c r="G288" s="18">
        <v>1719019487</v>
      </c>
      <c r="H288" s="18">
        <v>1888802288</v>
      </c>
      <c r="I288" s="18">
        <v>1886207366</v>
      </c>
      <c r="J288" s="18">
        <v>2241398000</v>
      </c>
      <c r="K288" s="18">
        <v>766889776</v>
      </c>
      <c r="L288" s="18">
        <v>3200000000</v>
      </c>
      <c r="M288" s="18">
        <v>1338739184</v>
      </c>
      <c r="N288" s="18">
        <v>5352958414</v>
      </c>
      <c r="O288" s="18">
        <v>5065444495</v>
      </c>
      <c r="P288" s="18">
        <v>8560023887</v>
      </c>
      <c r="Q288" s="18">
        <v>7398813281</v>
      </c>
      <c r="R288" s="18">
        <v>10322990382</v>
      </c>
      <c r="S288" s="18">
        <v>8982137792</v>
      </c>
      <c r="T288" s="18">
        <v>6610627546</v>
      </c>
      <c r="U288" s="18">
        <v>5261819840</v>
      </c>
      <c r="V288" s="18">
        <v>4679942876</v>
      </c>
      <c r="W288" s="18">
        <v>2773983869</v>
      </c>
      <c r="X288" s="18"/>
      <c r="Y288" s="18"/>
      <c r="Z288" s="18"/>
      <c r="AA288" s="18"/>
    </row>
    <row r="289" spans="1:27" x14ac:dyDescent="0.25">
      <c r="A289" s="9" t="s">
        <v>8</v>
      </c>
      <c r="B289" s="18">
        <v>70896359291</v>
      </c>
      <c r="C289" s="18">
        <v>66195718452</v>
      </c>
      <c r="D289" s="18">
        <v>60134989301</v>
      </c>
      <c r="E289" s="18">
        <v>59827172727</v>
      </c>
      <c r="F289" s="18">
        <v>77363796268</v>
      </c>
      <c r="G289" s="18">
        <v>74563412339</v>
      </c>
      <c r="H289" s="18">
        <v>44408701116</v>
      </c>
      <c r="I289" s="18">
        <v>44075820174</v>
      </c>
      <c r="J289" s="18">
        <v>72181645383</v>
      </c>
      <c r="K289" s="18">
        <v>71334395663</v>
      </c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</row>
    <row r="290" spans="1:27" hidden="1" x14ac:dyDescent="0.25">
      <c r="A290" s="9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</row>
    <row r="291" spans="1:27" ht="30" x14ac:dyDescent="0.25">
      <c r="A291" s="13" t="s">
        <v>52</v>
      </c>
      <c r="B291" s="16">
        <v>132618607764</v>
      </c>
      <c r="C291" s="16">
        <v>126626151234</v>
      </c>
      <c r="D291" s="16">
        <v>143843869647</v>
      </c>
      <c r="E291" s="16">
        <v>142441941517</v>
      </c>
      <c r="F291" s="16">
        <v>139749783460</v>
      </c>
      <c r="G291" s="16">
        <v>133566188497</v>
      </c>
      <c r="H291" s="16">
        <v>121533575191</v>
      </c>
      <c r="I291" s="16">
        <v>111699353998</v>
      </c>
      <c r="J291" s="16">
        <v>96424587000</v>
      </c>
      <c r="K291" s="16">
        <v>79799429202</v>
      </c>
      <c r="L291" s="16">
        <v>68577476978</v>
      </c>
      <c r="M291" s="16">
        <v>60922736420</v>
      </c>
      <c r="N291" s="16">
        <v>94445602000</v>
      </c>
      <c r="O291" s="16">
        <v>80801437637</v>
      </c>
      <c r="P291" s="16">
        <v>137304377000</v>
      </c>
      <c r="Q291" s="16">
        <v>103572880391</v>
      </c>
      <c r="R291" s="16">
        <v>119254562580</v>
      </c>
      <c r="S291" s="16">
        <v>104974155531</v>
      </c>
      <c r="T291" s="16">
        <v>97905411000</v>
      </c>
      <c r="U291" s="16">
        <v>93819267266</v>
      </c>
      <c r="V291" s="16">
        <v>99348283000</v>
      </c>
      <c r="W291" s="16">
        <v>94986132759</v>
      </c>
      <c r="X291" s="16">
        <f t="shared" ref="X291:AA291" si="94">SUM(X292:X293)</f>
        <v>118551722546</v>
      </c>
      <c r="Y291" s="16">
        <f t="shared" si="94"/>
        <v>115051889397</v>
      </c>
      <c r="Z291" s="16">
        <f t="shared" si="94"/>
        <v>101492400998</v>
      </c>
      <c r="AA291" s="16">
        <f t="shared" si="94"/>
        <v>99102797739</v>
      </c>
    </row>
    <row r="292" spans="1:27" x14ac:dyDescent="0.25">
      <c r="A292" s="8" t="s">
        <v>3</v>
      </c>
      <c r="B292" s="18">
        <v>7516446410</v>
      </c>
      <c r="C292" s="18">
        <v>6744920471</v>
      </c>
      <c r="D292" s="18">
        <v>8034472000</v>
      </c>
      <c r="E292" s="18">
        <v>7318628246</v>
      </c>
      <c r="F292" s="18">
        <v>8760005000</v>
      </c>
      <c r="G292" s="18">
        <v>8688471192</v>
      </c>
      <c r="H292" s="18">
        <v>9397940523</v>
      </c>
      <c r="I292" s="18">
        <v>8754662440</v>
      </c>
      <c r="J292" s="18">
        <v>9706945000</v>
      </c>
      <c r="K292" s="18">
        <v>9276901846</v>
      </c>
      <c r="L292" s="18">
        <v>10310423000</v>
      </c>
      <c r="M292" s="18">
        <v>10035649936</v>
      </c>
      <c r="N292" s="18">
        <v>11207303000</v>
      </c>
      <c r="O292" s="18">
        <v>10186427767</v>
      </c>
      <c r="P292" s="18">
        <v>11452247000</v>
      </c>
      <c r="Q292" s="18">
        <v>10735110840</v>
      </c>
      <c r="R292" s="18">
        <v>12118235580</v>
      </c>
      <c r="S292" s="18">
        <v>11843955490</v>
      </c>
      <c r="T292" s="18">
        <v>14207555000</v>
      </c>
      <c r="U292" s="18">
        <v>12390995051</v>
      </c>
      <c r="V292" s="18">
        <v>14001924000</v>
      </c>
      <c r="W292" s="18">
        <v>12124483050</v>
      </c>
      <c r="X292" s="18">
        <f>+[2]Hoja11!B327</f>
        <v>14661361000</v>
      </c>
      <c r="Y292" s="18">
        <f>+[2]Hoja11!C327</f>
        <v>13280898653</v>
      </c>
      <c r="Z292" s="18">
        <f>+'[1]CONSOLIDADO ENTIDAD'!$F$106</f>
        <v>15211446000</v>
      </c>
      <c r="AA292" s="18">
        <f>+'[1]CONSOLIDADO ENTIDAD'!$J$106</f>
        <v>14589778340</v>
      </c>
    </row>
    <row r="293" spans="1:27" x14ac:dyDescent="0.25">
      <c r="A293" s="8" t="s">
        <v>5</v>
      </c>
      <c r="B293" s="18">
        <v>125102161354</v>
      </c>
      <c r="C293" s="18">
        <v>119881230763</v>
      </c>
      <c r="D293" s="18">
        <v>135809397647</v>
      </c>
      <c r="E293" s="18">
        <v>135123313271</v>
      </c>
      <c r="F293" s="18">
        <v>130989778460</v>
      </c>
      <c r="G293" s="18">
        <v>124877717305</v>
      </c>
      <c r="H293" s="18">
        <v>112135634668</v>
      </c>
      <c r="I293" s="18">
        <v>102944691558</v>
      </c>
      <c r="J293" s="18">
        <v>86717642000</v>
      </c>
      <c r="K293" s="18">
        <v>70522527356</v>
      </c>
      <c r="L293" s="18">
        <v>58267053978</v>
      </c>
      <c r="M293" s="18">
        <v>50887086484</v>
      </c>
      <c r="N293" s="18">
        <v>83238299000</v>
      </c>
      <c r="O293" s="18">
        <v>70615009870</v>
      </c>
      <c r="P293" s="18">
        <v>125852130000</v>
      </c>
      <c r="Q293" s="18">
        <v>92837769551</v>
      </c>
      <c r="R293" s="18">
        <f t="shared" ref="R293:W293" si="95">SUM(R294:R297)</f>
        <v>107136327000</v>
      </c>
      <c r="S293" s="18">
        <f t="shared" si="95"/>
        <v>93130200041</v>
      </c>
      <c r="T293" s="18">
        <f t="shared" si="95"/>
        <v>83697856000</v>
      </c>
      <c r="U293" s="18">
        <f t="shared" si="95"/>
        <v>81428272215</v>
      </c>
      <c r="V293" s="18">
        <f t="shared" si="95"/>
        <v>85346359000</v>
      </c>
      <c r="W293" s="18">
        <f t="shared" si="95"/>
        <v>82861649709</v>
      </c>
      <c r="X293" s="18">
        <f t="shared" ref="X293:AA293" si="96">SUM(X294:X297)</f>
        <v>103890361546</v>
      </c>
      <c r="Y293" s="18">
        <f t="shared" si="96"/>
        <v>101770990744</v>
      </c>
      <c r="Z293" s="18">
        <f t="shared" si="96"/>
        <v>86280954998</v>
      </c>
      <c r="AA293" s="18">
        <f t="shared" si="96"/>
        <v>84513019399</v>
      </c>
    </row>
    <row r="294" spans="1:27" x14ac:dyDescent="0.25">
      <c r="A294" s="9" t="s">
        <v>6</v>
      </c>
      <c r="B294" s="18">
        <v>110770483099</v>
      </c>
      <c r="C294" s="18">
        <v>106025615822</v>
      </c>
      <c r="D294" s="18">
        <v>124148084358</v>
      </c>
      <c r="E294" s="18">
        <v>123753137627</v>
      </c>
      <c r="F294" s="18">
        <v>107780941893</v>
      </c>
      <c r="G294" s="18">
        <v>102788965348</v>
      </c>
      <c r="H294" s="18">
        <v>84143866648</v>
      </c>
      <c r="I294" s="18">
        <v>76646587306</v>
      </c>
      <c r="J294" s="18">
        <v>61264495238</v>
      </c>
      <c r="K294" s="18">
        <v>51529358680</v>
      </c>
      <c r="L294" s="18">
        <v>56112903978</v>
      </c>
      <c r="M294" s="18">
        <v>49778000875</v>
      </c>
      <c r="N294" s="18">
        <v>83175900820</v>
      </c>
      <c r="O294" s="18">
        <v>70585391268</v>
      </c>
      <c r="P294" s="18">
        <v>125788533642</v>
      </c>
      <c r="Q294" s="18">
        <v>92775810693</v>
      </c>
      <c r="R294" s="18">
        <v>107125307000</v>
      </c>
      <c r="S294" s="18">
        <v>93119180041</v>
      </c>
      <c r="T294" s="18">
        <v>83498609895</v>
      </c>
      <c r="U294" s="18">
        <v>81229026110</v>
      </c>
      <c r="V294" s="18">
        <v>85298188379</v>
      </c>
      <c r="W294" s="18">
        <v>82813479088</v>
      </c>
      <c r="X294" s="18">
        <f>+[2]Hoja11!B332</f>
        <v>103890361546</v>
      </c>
      <c r="Y294" s="18">
        <f>+[2]Hoja11!C332</f>
        <v>101770990744</v>
      </c>
      <c r="Z294" s="18">
        <f>+'[1]CONSOLIDADO ENTIDAD'!$F$111</f>
        <v>86280954998</v>
      </c>
      <c r="AA294" s="18">
        <f>+'[1]CONSOLIDADO ENTIDAD'!$J$111</f>
        <v>84513019399</v>
      </c>
    </row>
    <row r="295" spans="1:27" x14ac:dyDescent="0.25">
      <c r="A295" s="9" t="s">
        <v>11</v>
      </c>
      <c r="B295" s="18"/>
      <c r="C295" s="18"/>
      <c r="D295" s="18"/>
      <c r="E295" s="18"/>
      <c r="F295" s="18"/>
      <c r="G295" s="18"/>
      <c r="H295" s="18"/>
      <c r="I295" s="18"/>
      <c r="J295" s="18">
        <v>190</v>
      </c>
      <c r="K295" s="18">
        <v>0</v>
      </c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</row>
    <row r="296" spans="1:27" x14ac:dyDescent="0.25">
      <c r="A296" s="9" t="s">
        <v>7</v>
      </c>
      <c r="B296" s="18">
        <v>625793531</v>
      </c>
      <c r="C296" s="18">
        <v>556207549</v>
      </c>
      <c r="D296" s="18"/>
      <c r="E296" s="18"/>
      <c r="F296" s="18"/>
      <c r="G296" s="18"/>
      <c r="H296" s="18">
        <v>374471549</v>
      </c>
      <c r="I296" s="18">
        <v>171146857</v>
      </c>
      <c r="J296" s="18">
        <v>638741252</v>
      </c>
      <c r="K296" s="18">
        <v>230184450</v>
      </c>
      <c r="L296" s="18">
        <v>2154150000</v>
      </c>
      <c r="M296" s="18">
        <v>1109085609</v>
      </c>
      <c r="N296" s="18">
        <v>62398180</v>
      </c>
      <c r="O296" s="18">
        <v>29618602</v>
      </c>
      <c r="P296" s="18">
        <v>63596358</v>
      </c>
      <c r="Q296" s="18">
        <v>61958858</v>
      </c>
      <c r="R296" s="18">
        <v>11020000</v>
      </c>
      <c r="S296" s="18">
        <v>11020000</v>
      </c>
      <c r="T296" s="18">
        <v>199246105</v>
      </c>
      <c r="U296" s="18">
        <v>199246105</v>
      </c>
      <c r="V296" s="18">
        <v>48170621</v>
      </c>
      <c r="W296" s="18">
        <v>48170621</v>
      </c>
      <c r="X296" s="18"/>
      <c r="Y296" s="18"/>
      <c r="Z296" s="18"/>
      <c r="AA296" s="18"/>
    </row>
    <row r="297" spans="1:27" x14ac:dyDescent="0.25">
      <c r="A297" s="9" t="s">
        <v>8</v>
      </c>
      <c r="B297" s="18">
        <v>13705884724</v>
      </c>
      <c r="C297" s="18">
        <v>13299407392</v>
      </c>
      <c r="D297" s="18">
        <v>11661313289</v>
      </c>
      <c r="E297" s="18">
        <v>11370175644</v>
      </c>
      <c r="F297" s="18">
        <v>23208836567</v>
      </c>
      <c r="G297" s="18">
        <v>22088751957</v>
      </c>
      <c r="H297" s="18">
        <v>27617296471</v>
      </c>
      <c r="I297" s="18">
        <v>26126957395</v>
      </c>
      <c r="J297" s="18">
        <v>24814405320</v>
      </c>
      <c r="K297" s="18">
        <v>18762984226</v>
      </c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</row>
    <row r="298" spans="1:27" x14ac:dyDescent="0.25">
      <c r="A298" s="9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</row>
    <row r="299" spans="1:27" x14ac:dyDescent="0.25">
      <c r="A299" s="10" t="s">
        <v>79</v>
      </c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>
        <f t="shared" ref="R299:W299" si="97">+R300</f>
        <v>8387018581</v>
      </c>
      <c r="S299" s="19">
        <f t="shared" si="97"/>
        <v>5283685760</v>
      </c>
      <c r="T299" s="19">
        <f t="shared" si="97"/>
        <v>29526432000</v>
      </c>
      <c r="U299" s="19">
        <f t="shared" si="97"/>
        <v>22702919086</v>
      </c>
      <c r="V299" s="19">
        <f t="shared" si="97"/>
        <v>35938701000</v>
      </c>
      <c r="W299" s="19">
        <f t="shared" si="97"/>
        <v>29433222763</v>
      </c>
      <c r="X299" s="19">
        <f t="shared" ref="X299:AA299" si="98">+X300</f>
        <v>38169378000</v>
      </c>
      <c r="Y299" s="19">
        <f t="shared" si="98"/>
        <v>35254363529</v>
      </c>
      <c r="Z299" s="19">
        <f t="shared" si="98"/>
        <v>29562546000</v>
      </c>
      <c r="AA299" s="19">
        <f t="shared" si="98"/>
        <v>27550003214</v>
      </c>
    </row>
    <row r="300" spans="1:27" x14ac:dyDescent="0.25">
      <c r="A300" s="7" t="s">
        <v>53</v>
      </c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>
        <f t="shared" ref="R300:AA300" si="99">SUM(R301:R302)</f>
        <v>8387018581</v>
      </c>
      <c r="S300" s="16">
        <f t="shared" si="99"/>
        <v>5283685760</v>
      </c>
      <c r="T300" s="16">
        <f t="shared" si="99"/>
        <v>29526432000</v>
      </c>
      <c r="U300" s="16">
        <f t="shared" si="99"/>
        <v>22702919086</v>
      </c>
      <c r="V300" s="16">
        <f t="shared" si="99"/>
        <v>35938701000</v>
      </c>
      <c r="W300" s="16">
        <f t="shared" si="99"/>
        <v>29433222763</v>
      </c>
      <c r="X300" s="16">
        <f t="shared" si="99"/>
        <v>38169378000</v>
      </c>
      <c r="Y300" s="16">
        <f t="shared" si="99"/>
        <v>35254363529</v>
      </c>
      <c r="Z300" s="16">
        <f t="shared" si="99"/>
        <v>29562546000</v>
      </c>
      <c r="AA300" s="16">
        <f t="shared" si="99"/>
        <v>27550003214</v>
      </c>
    </row>
    <row r="301" spans="1:27" x14ac:dyDescent="0.25">
      <c r="A301" s="8" t="s">
        <v>3</v>
      </c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>
        <v>6285374668</v>
      </c>
      <c r="S301" s="18">
        <v>3455017923</v>
      </c>
      <c r="T301" s="18">
        <v>18974432000</v>
      </c>
      <c r="U301" s="18">
        <v>15309778074</v>
      </c>
      <c r="V301" s="18">
        <v>22524242000</v>
      </c>
      <c r="W301" s="18">
        <v>19807602197</v>
      </c>
      <c r="X301" s="18">
        <f>+[2]Hoja11!B335</f>
        <v>21431358000</v>
      </c>
      <c r="Y301" s="18">
        <f>+[2]Hoja11!C335</f>
        <v>19380454183</v>
      </c>
      <c r="Z301" s="18">
        <v>23037456000</v>
      </c>
      <c r="AA301" s="18">
        <v>21080419890</v>
      </c>
    </row>
    <row r="302" spans="1:27" x14ac:dyDescent="0.25">
      <c r="A302" s="8" t="s">
        <v>5</v>
      </c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>
        <v>2101643913</v>
      </c>
      <c r="S302" s="18">
        <v>1828667837</v>
      </c>
      <c r="T302" s="18">
        <v>10552000000</v>
      </c>
      <c r="U302" s="18">
        <v>7393141012</v>
      </c>
      <c r="V302" s="18">
        <v>13414459000</v>
      </c>
      <c r="W302" s="18">
        <v>9625620566</v>
      </c>
      <c r="X302" s="18">
        <f t="shared" ref="X302:AA302" si="100">+X303</f>
        <v>16738020000</v>
      </c>
      <c r="Y302" s="18">
        <f t="shared" si="100"/>
        <v>15873909346</v>
      </c>
      <c r="Z302" s="18">
        <f t="shared" si="100"/>
        <v>6525090000</v>
      </c>
      <c r="AA302" s="18">
        <f t="shared" si="100"/>
        <v>6469583324</v>
      </c>
    </row>
    <row r="303" spans="1:27" x14ac:dyDescent="0.25">
      <c r="A303" s="9" t="s">
        <v>6</v>
      </c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>
        <v>2101643913</v>
      </c>
      <c r="S303" s="18">
        <v>1828667837</v>
      </c>
      <c r="T303" s="18">
        <v>10552000000</v>
      </c>
      <c r="U303" s="18">
        <v>7393141012</v>
      </c>
      <c r="V303" s="18">
        <v>13414459000</v>
      </c>
      <c r="W303" s="18">
        <v>9625620566</v>
      </c>
      <c r="X303" s="18">
        <f>+[2]Hoja11!B340</f>
        <v>16738020000</v>
      </c>
      <c r="Y303" s="18">
        <f>+[2]Hoja11!C340</f>
        <v>15873909346</v>
      </c>
      <c r="Z303" s="18">
        <v>6525090000</v>
      </c>
      <c r="AA303" s="18">
        <v>6469583324</v>
      </c>
    </row>
    <row r="304" spans="1:27" x14ac:dyDescent="0.25">
      <c r="A304" s="10" t="s">
        <v>80</v>
      </c>
      <c r="B304" s="19">
        <v>1430683855194</v>
      </c>
      <c r="C304" s="19">
        <v>1316656866619.54</v>
      </c>
      <c r="D304" s="19">
        <v>1792358618264</v>
      </c>
      <c r="E304" s="19">
        <v>1568741919195</v>
      </c>
      <c r="F304" s="19">
        <v>1790077174713</v>
      </c>
      <c r="G304" s="19">
        <v>1294503114674.3999</v>
      </c>
      <c r="H304" s="19">
        <v>1654927319527</v>
      </c>
      <c r="I304" s="19">
        <v>1252332708971</v>
      </c>
      <c r="J304" s="19">
        <v>1727658707259</v>
      </c>
      <c r="K304" s="19">
        <v>1184826144183</v>
      </c>
      <c r="L304" s="19">
        <v>1345432411593</v>
      </c>
      <c r="M304" s="19">
        <v>980531801899</v>
      </c>
      <c r="N304" s="19">
        <v>1945385431454</v>
      </c>
      <c r="O304" s="19">
        <v>1495694240615</v>
      </c>
      <c r="P304" s="19">
        <v>1363454341000</v>
      </c>
      <c r="Q304" s="19">
        <v>1089335115790</v>
      </c>
      <c r="R304" s="19">
        <v>1922937593016</v>
      </c>
      <c r="S304" s="19">
        <v>1294612069783</v>
      </c>
      <c r="T304" s="19">
        <v>2027930322568</v>
      </c>
      <c r="U304" s="19">
        <v>1613942905638</v>
      </c>
      <c r="V304" s="19">
        <v>2967240243257</v>
      </c>
      <c r="W304" s="19">
        <v>1914090879990</v>
      </c>
      <c r="X304" s="19">
        <f t="shared" ref="X304:AA304" si="101">+X305+X313+X319+X328</f>
        <v>3469603815703</v>
      </c>
      <c r="Y304" s="19">
        <f t="shared" si="101"/>
        <v>2282036655787</v>
      </c>
      <c r="Z304" s="19">
        <f t="shared" si="101"/>
        <v>2134511051311</v>
      </c>
      <c r="AA304" s="19">
        <f t="shared" si="101"/>
        <v>1525373346703</v>
      </c>
    </row>
    <row r="305" spans="1:27" x14ac:dyDescent="0.25">
      <c r="A305" s="7" t="s">
        <v>54</v>
      </c>
      <c r="B305" s="16">
        <v>177632770601</v>
      </c>
      <c r="C305" s="16">
        <v>170961632186.10999</v>
      </c>
      <c r="D305" s="16">
        <v>260911867472</v>
      </c>
      <c r="E305" s="16">
        <v>209224654012</v>
      </c>
      <c r="F305" s="16">
        <v>318829377379</v>
      </c>
      <c r="G305" s="16">
        <v>297684850873.40002</v>
      </c>
      <c r="H305" s="16">
        <v>295196924278</v>
      </c>
      <c r="I305" s="16">
        <v>270466073856</v>
      </c>
      <c r="J305" s="16">
        <v>304633488818</v>
      </c>
      <c r="K305" s="16">
        <v>233267037450</v>
      </c>
      <c r="L305" s="16">
        <v>236635212000</v>
      </c>
      <c r="M305" s="16">
        <v>210771753514</v>
      </c>
      <c r="N305" s="16">
        <v>220592049000</v>
      </c>
      <c r="O305" s="16">
        <v>185946638408</v>
      </c>
      <c r="P305" s="16">
        <v>297855321000</v>
      </c>
      <c r="Q305" s="16">
        <v>224614270425</v>
      </c>
      <c r="R305" s="16">
        <v>378329714000</v>
      </c>
      <c r="S305" s="16">
        <v>319059404856</v>
      </c>
      <c r="T305" s="16">
        <v>430423714379</v>
      </c>
      <c r="U305" s="16">
        <v>383464667092</v>
      </c>
      <c r="V305" s="16">
        <v>419397792886</v>
      </c>
      <c r="W305" s="16">
        <v>398316277819</v>
      </c>
      <c r="X305" s="16">
        <f t="shared" ref="X305:AA305" si="102">SUM(X306:X307)</f>
        <v>493548251157</v>
      </c>
      <c r="Y305" s="16">
        <f t="shared" si="102"/>
        <v>461432123250</v>
      </c>
      <c r="Z305" s="16">
        <f t="shared" si="102"/>
        <v>370088437873</v>
      </c>
      <c r="AA305" s="16">
        <f t="shared" si="102"/>
        <v>357400982383</v>
      </c>
    </row>
    <row r="306" spans="1:27" x14ac:dyDescent="0.25">
      <c r="A306" s="8" t="s">
        <v>3</v>
      </c>
      <c r="B306" s="18">
        <v>24300472675</v>
      </c>
      <c r="C306" s="18">
        <v>21205706316.77</v>
      </c>
      <c r="D306" s="18">
        <v>25714927472</v>
      </c>
      <c r="E306" s="18">
        <v>24543757263</v>
      </c>
      <c r="F306" s="18">
        <v>30268220826</v>
      </c>
      <c r="G306" s="18">
        <v>28866737979</v>
      </c>
      <c r="H306" s="18">
        <v>29492588740</v>
      </c>
      <c r="I306" s="18">
        <v>28188103349</v>
      </c>
      <c r="J306" s="18">
        <v>32519775162</v>
      </c>
      <c r="K306" s="18">
        <v>31607454181</v>
      </c>
      <c r="L306" s="18">
        <v>30893877000</v>
      </c>
      <c r="M306" s="18">
        <v>29179854318</v>
      </c>
      <c r="N306" s="18">
        <v>32907299000</v>
      </c>
      <c r="O306" s="18">
        <v>29261661807</v>
      </c>
      <c r="P306" s="18">
        <v>33029687000</v>
      </c>
      <c r="Q306" s="18">
        <v>30554809031</v>
      </c>
      <c r="R306" s="18">
        <v>34007154000</v>
      </c>
      <c r="S306" s="18">
        <v>31992572872</v>
      </c>
      <c r="T306" s="18">
        <v>38007464000</v>
      </c>
      <c r="U306" s="18">
        <v>35952861170</v>
      </c>
      <c r="V306" s="18">
        <v>40826454000</v>
      </c>
      <c r="W306" s="18">
        <v>37722313320</v>
      </c>
      <c r="X306" s="18">
        <f>+[2]Hoja11!B343</f>
        <v>64121940000</v>
      </c>
      <c r="Y306" s="18">
        <f>+[2]Hoja11!C343</f>
        <v>53357659905</v>
      </c>
      <c r="Z306" s="18">
        <v>72311486000</v>
      </c>
      <c r="AA306" s="18">
        <v>66166038784</v>
      </c>
    </row>
    <row r="307" spans="1:27" x14ac:dyDescent="0.25">
      <c r="A307" s="8" t="s">
        <v>5</v>
      </c>
      <c r="B307" s="18">
        <v>153332297926</v>
      </c>
      <c r="C307" s="18">
        <v>149755925869.34</v>
      </c>
      <c r="D307" s="18">
        <v>235196940000</v>
      </c>
      <c r="E307" s="18">
        <v>184680896749</v>
      </c>
      <c r="F307" s="18">
        <v>288561156553</v>
      </c>
      <c r="G307" s="18">
        <v>268818112894.39999</v>
      </c>
      <c r="H307" s="18">
        <v>265704335538</v>
      </c>
      <c r="I307" s="18">
        <v>242277970507</v>
      </c>
      <c r="J307" s="18">
        <v>272113713656</v>
      </c>
      <c r="K307" s="18">
        <v>201659583269</v>
      </c>
      <c r="L307" s="18">
        <v>205741335000</v>
      </c>
      <c r="M307" s="18">
        <v>181591899196</v>
      </c>
      <c r="N307" s="18">
        <v>187684750000</v>
      </c>
      <c r="O307" s="18">
        <v>156684976601</v>
      </c>
      <c r="P307" s="18">
        <v>264825634000</v>
      </c>
      <c r="Q307" s="18">
        <v>194059461394</v>
      </c>
      <c r="R307" s="18">
        <v>344322560000</v>
      </c>
      <c r="S307" s="18">
        <f t="shared" ref="S307:W307" si="103">SUM(S308:S311)</f>
        <v>287066831984</v>
      </c>
      <c r="T307" s="18">
        <f t="shared" si="103"/>
        <v>392416250379</v>
      </c>
      <c r="U307" s="18">
        <f t="shared" si="103"/>
        <v>347511805922</v>
      </c>
      <c r="V307" s="18">
        <f t="shared" si="103"/>
        <v>378571338886</v>
      </c>
      <c r="W307" s="18">
        <f t="shared" si="103"/>
        <v>360593964499</v>
      </c>
      <c r="X307" s="18">
        <f t="shared" ref="X307:AA307" si="104">SUM(X308:X311)</f>
        <v>429426311157</v>
      </c>
      <c r="Y307" s="18">
        <f t="shared" si="104"/>
        <v>408074463345</v>
      </c>
      <c r="Z307" s="18">
        <f t="shared" si="104"/>
        <v>297776951873</v>
      </c>
      <c r="AA307" s="18">
        <f t="shared" si="104"/>
        <v>291234943599</v>
      </c>
    </row>
    <row r="308" spans="1:27" x14ac:dyDescent="0.25">
      <c r="A308" s="9" t="s">
        <v>6</v>
      </c>
      <c r="B308" s="18">
        <v>107853646000</v>
      </c>
      <c r="C308" s="18">
        <v>105680658638</v>
      </c>
      <c r="D308" s="18">
        <v>167085419709</v>
      </c>
      <c r="E308" s="18">
        <v>119709727616</v>
      </c>
      <c r="F308" s="18">
        <v>226032461294</v>
      </c>
      <c r="G308" s="18">
        <v>219283298640</v>
      </c>
      <c r="H308" s="18">
        <v>160161683101</v>
      </c>
      <c r="I308" s="18">
        <v>140860368131</v>
      </c>
      <c r="J308" s="18">
        <v>190264084820</v>
      </c>
      <c r="K308" s="18">
        <v>155896821456</v>
      </c>
      <c r="L308" s="18">
        <v>191850754000</v>
      </c>
      <c r="M308" s="18">
        <v>179519262586</v>
      </c>
      <c r="N308" s="18">
        <v>174556131000</v>
      </c>
      <c r="O308" s="18">
        <v>147761968274</v>
      </c>
      <c r="P308" s="18">
        <v>224152993772</v>
      </c>
      <c r="Q308" s="18">
        <v>187924336395</v>
      </c>
      <c r="R308" s="18">
        <v>307938827487</v>
      </c>
      <c r="S308" s="18">
        <v>284744246690</v>
      </c>
      <c r="T308" s="18">
        <v>351949092379</v>
      </c>
      <c r="U308" s="18">
        <v>343655105135</v>
      </c>
      <c r="V308" s="18">
        <v>328656799963</v>
      </c>
      <c r="W308" s="18">
        <v>321204789305</v>
      </c>
      <c r="X308" s="18">
        <f>+[2]Hoja11!B350</f>
        <v>429426311157</v>
      </c>
      <c r="Y308" s="18">
        <f>+[2]Hoja11!C350</f>
        <v>408074463345</v>
      </c>
      <c r="Z308" s="18">
        <v>297776951873</v>
      </c>
      <c r="AA308" s="18">
        <v>291234943599</v>
      </c>
    </row>
    <row r="309" spans="1:27" x14ac:dyDescent="0.25">
      <c r="A309" s="9" t="s">
        <v>11</v>
      </c>
      <c r="B309" s="18"/>
      <c r="C309" s="18"/>
      <c r="D309" s="18"/>
      <c r="E309" s="18"/>
      <c r="F309" s="18"/>
      <c r="G309" s="18"/>
      <c r="H309" s="18"/>
      <c r="I309" s="18"/>
      <c r="J309" s="18">
        <v>0</v>
      </c>
      <c r="K309" s="18">
        <v>0</v>
      </c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</row>
    <row r="310" spans="1:27" x14ac:dyDescent="0.25">
      <c r="A310" s="9" t="s">
        <v>7</v>
      </c>
      <c r="B310" s="18">
        <v>9158728000</v>
      </c>
      <c r="C310" s="18">
        <v>7756799866</v>
      </c>
      <c r="D310" s="18">
        <v>5848739000</v>
      </c>
      <c r="E310" s="18">
        <v>2996216594</v>
      </c>
      <c r="F310" s="18">
        <v>21163308000</v>
      </c>
      <c r="G310" s="18">
        <v>8757853325</v>
      </c>
      <c r="H310" s="18">
        <v>9709781086</v>
      </c>
      <c r="I310" s="18">
        <v>6458600194</v>
      </c>
      <c r="J310" s="18">
        <v>38004148000</v>
      </c>
      <c r="K310" s="18">
        <v>2810449763</v>
      </c>
      <c r="L310" s="18">
        <v>13890581000</v>
      </c>
      <c r="M310" s="18">
        <v>2072636610</v>
      </c>
      <c r="N310" s="18">
        <v>13128619000</v>
      </c>
      <c r="O310" s="18">
        <v>8923008327</v>
      </c>
      <c r="P310" s="18">
        <v>40672640228</v>
      </c>
      <c r="Q310" s="18">
        <v>6135124999</v>
      </c>
      <c r="R310" s="18">
        <v>36383732513</v>
      </c>
      <c r="S310" s="18">
        <v>2322585294</v>
      </c>
      <c r="T310" s="18">
        <v>40467158000</v>
      </c>
      <c r="U310" s="18">
        <v>3856700787</v>
      </c>
      <c r="V310" s="18">
        <v>49914538923</v>
      </c>
      <c r="W310" s="18">
        <v>39389175194</v>
      </c>
      <c r="X310" s="18"/>
      <c r="Y310" s="18"/>
      <c r="Z310" s="18"/>
      <c r="AA310" s="18"/>
    </row>
    <row r="311" spans="1:27" x14ac:dyDescent="0.25">
      <c r="A311" s="9" t="s">
        <v>8</v>
      </c>
      <c r="B311" s="18">
        <v>36319923926</v>
      </c>
      <c r="C311" s="18">
        <v>36318467365.339996</v>
      </c>
      <c r="D311" s="18">
        <v>62262781291</v>
      </c>
      <c r="E311" s="18">
        <v>61974952539</v>
      </c>
      <c r="F311" s="18">
        <v>41365387259</v>
      </c>
      <c r="G311" s="18">
        <v>40776960929.400002</v>
      </c>
      <c r="H311" s="18">
        <v>95832871351</v>
      </c>
      <c r="I311" s="18">
        <v>94959002182</v>
      </c>
      <c r="J311" s="18">
        <v>43845480836</v>
      </c>
      <c r="K311" s="18">
        <v>42952312050</v>
      </c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</row>
    <row r="312" spans="1:27" x14ac:dyDescent="0.25">
      <c r="A312" s="9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</row>
    <row r="313" spans="1:27" x14ac:dyDescent="0.25">
      <c r="A313" s="7" t="s">
        <v>55</v>
      </c>
      <c r="B313" s="16">
        <v>17340246478</v>
      </c>
      <c r="C313" s="16">
        <v>16109071572.43</v>
      </c>
      <c r="D313" s="16">
        <v>9690909773</v>
      </c>
      <c r="E313" s="16">
        <v>9288318513</v>
      </c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8"/>
      <c r="Y313" s="18"/>
      <c r="Z313" s="18"/>
      <c r="AA313" s="18"/>
    </row>
    <row r="314" spans="1:27" x14ac:dyDescent="0.25">
      <c r="A314" s="8" t="s">
        <v>3</v>
      </c>
      <c r="B314" s="18">
        <v>11640246478</v>
      </c>
      <c r="C314" s="18">
        <v>10742136230.43</v>
      </c>
      <c r="D314" s="18">
        <v>7332655805</v>
      </c>
      <c r="E314" s="18">
        <v>7008661427</v>
      </c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</row>
    <row r="315" spans="1:27" x14ac:dyDescent="0.25">
      <c r="A315" s="8" t="s">
        <v>5</v>
      </c>
      <c r="B315" s="18">
        <v>5700000000</v>
      </c>
      <c r="C315" s="18">
        <v>5366935342</v>
      </c>
      <c r="D315" s="18">
        <v>2358253968</v>
      </c>
      <c r="E315" s="18">
        <v>2279657086</v>
      </c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</row>
    <row r="316" spans="1:27" x14ac:dyDescent="0.25">
      <c r="A316" s="9" t="s">
        <v>6</v>
      </c>
      <c r="B316" s="18">
        <v>5700000000</v>
      </c>
      <c r="C316" s="18">
        <v>5366935342</v>
      </c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</row>
    <row r="317" spans="1:27" x14ac:dyDescent="0.25">
      <c r="A317" s="9" t="s">
        <v>8</v>
      </c>
      <c r="B317" s="18">
        <v>0</v>
      </c>
      <c r="C317" s="18">
        <v>0</v>
      </c>
      <c r="D317" s="18">
        <v>2358253968</v>
      </c>
      <c r="E317" s="18">
        <v>2279657086</v>
      </c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</row>
    <row r="318" spans="1:27" x14ac:dyDescent="0.25">
      <c r="A318" s="9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</row>
    <row r="319" spans="1:27" x14ac:dyDescent="0.25">
      <c r="A319" s="7" t="s">
        <v>56</v>
      </c>
      <c r="B319" s="16">
        <v>1123243864495</v>
      </c>
      <c r="C319" s="16">
        <v>1022222885532</v>
      </c>
      <c r="D319" s="16">
        <v>1325214681828</v>
      </c>
      <c r="E319" s="16">
        <v>1212517728858</v>
      </c>
      <c r="F319" s="16">
        <v>1240049713591</v>
      </c>
      <c r="G319" s="16">
        <v>803961807975</v>
      </c>
      <c r="H319" s="16">
        <v>1164006955276</v>
      </c>
      <c r="I319" s="16">
        <v>789808753675</v>
      </c>
      <c r="J319" s="16">
        <v>1221895374519</v>
      </c>
      <c r="K319" s="16">
        <v>844560803388</v>
      </c>
      <c r="L319" s="16">
        <v>779531444928</v>
      </c>
      <c r="M319" s="16">
        <v>527032213346</v>
      </c>
      <c r="N319" s="16">
        <v>1517041169454</v>
      </c>
      <c r="O319" s="16">
        <v>1165979326565</v>
      </c>
      <c r="P319" s="16">
        <v>845433820000</v>
      </c>
      <c r="Q319" s="16">
        <v>690608910900</v>
      </c>
      <c r="R319" s="16">
        <v>1378799028439</v>
      </c>
      <c r="S319" s="16">
        <v>873058022047</v>
      </c>
      <c r="T319" s="16">
        <f t="shared" ref="T319:W319" si="105">SUM(T320:T321)</f>
        <v>1436512575189</v>
      </c>
      <c r="U319" s="16">
        <f t="shared" si="105"/>
        <v>1126525964129</v>
      </c>
      <c r="V319" s="16">
        <f t="shared" si="105"/>
        <v>2382202523371</v>
      </c>
      <c r="W319" s="16">
        <f t="shared" si="105"/>
        <v>1369780576624</v>
      </c>
      <c r="X319" s="16">
        <f t="shared" ref="X319:AA319" si="106">SUM(X320:X321)</f>
        <v>2806034986536</v>
      </c>
      <c r="Y319" s="16">
        <f t="shared" si="106"/>
        <v>1668842084885</v>
      </c>
      <c r="Z319" s="16">
        <f t="shared" si="106"/>
        <v>1629394504438</v>
      </c>
      <c r="AA319" s="16">
        <f t="shared" si="106"/>
        <v>1045798892488</v>
      </c>
    </row>
    <row r="320" spans="1:27" x14ac:dyDescent="0.25">
      <c r="A320" s="8" t="s">
        <v>3</v>
      </c>
      <c r="B320" s="18">
        <v>41371865000</v>
      </c>
      <c r="C320" s="18">
        <v>37082033524</v>
      </c>
      <c r="D320" s="18">
        <v>41570562000</v>
      </c>
      <c r="E320" s="18">
        <v>39885723417</v>
      </c>
      <c r="F320" s="18">
        <v>41060206000</v>
      </c>
      <c r="G320" s="18">
        <v>40003229031</v>
      </c>
      <c r="H320" s="18">
        <v>42963654556</v>
      </c>
      <c r="I320" s="18">
        <v>41016247575</v>
      </c>
      <c r="J320" s="18">
        <v>47438419945</v>
      </c>
      <c r="K320" s="18">
        <v>46325917385</v>
      </c>
      <c r="L320" s="18">
        <v>47750640000</v>
      </c>
      <c r="M320" s="18">
        <v>45358512564</v>
      </c>
      <c r="N320" s="18">
        <v>51713737000</v>
      </c>
      <c r="O320" s="18">
        <v>49678481958</v>
      </c>
      <c r="P320" s="18">
        <v>53737063000</v>
      </c>
      <c r="Q320" s="18">
        <v>49743259104</v>
      </c>
      <c r="R320" s="18">
        <v>57607086000</v>
      </c>
      <c r="S320" s="18">
        <v>51509599614</v>
      </c>
      <c r="T320" s="18">
        <v>63346694000</v>
      </c>
      <c r="U320" s="18">
        <v>56632697716</v>
      </c>
      <c r="V320" s="18">
        <v>65348100000</v>
      </c>
      <c r="W320" s="18">
        <v>61677617442</v>
      </c>
      <c r="X320" s="18">
        <f>+[2]Hoja11!B352</f>
        <v>69385860000</v>
      </c>
      <c r="Y320" s="18">
        <f>+[2]Hoja11!C352</f>
        <v>66539910378</v>
      </c>
      <c r="Z320" s="18">
        <v>71561878000</v>
      </c>
      <c r="AA320" s="18">
        <v>68234872838</v>
      </c>
    </row>
    <row r="321" spans="1:27" x14ac:dyDescent="0.25">
      <c r="A321" s="8" t="s">
        <v>5</v>
      </c>
      <c r="B321" s="18">
        <v>1070182675495</v>
      </c>
      <c r="C321" s="18">
        <v>973939939998</v>
      </c>
      <c r="D321" s="18">
        <v>1272938504092</v>
      </c>
      <c r="E321" s="18">
        <v>1161926389705</v>
      </c>
      <c r="F321" s="18">
        <v>1192433863591</v>
      </c>
      <c r="G321" s="18">
        <v>757422946852</v>
      </c>
      <c r="H321" s="18">
        <v>1114143300720</v>
      </c>
      <c r="I321" s="18">
        <v>748792506100</v>
      </c>
      <c r="J321" s="18">
        <v>1174456954574</v>
      </c>
      <c r="K321" s="18">
        <v>798234886003</v>
      </c>
      <c r="L321" s="18">
        <v>719931804928</v>
      </c>
      <c r="M321" s="18">
        <v>481673700782</v>
      </c>
      <c r="N321" s="18">
        <v>1465327432454</v>
      </c>
      <c r="O321" s="18">
        <v>1116300844607</v>
      </c>
      <c r="P321" s="18">
        <f t="shared" ref="P321:W321" si="107">SUM(P322:P325)</f>
        <v>791696757000</v>
      </c>
      <c r="Q321" s="18">
        <f t="shared" si="107"/>
        <v>640865651796</v>
      </c>
      <c r="R321" s="18">
        <f t="shared" si="107"/>
        <v>1321191942439</v>
      </c>
      <c r="S321" s="18">
        <f t="shared" si="107"/>
        <v>821548422433</v>
      </c>
      <c r="T321" s="18">
        <f t="shared" si="107"/>
        <v>1373165881189</v>
      </c>
      <c r="U321" s="18">
        <f t="shared" si="107"/>
        <v>1069893266413</v>
      </c>
      <c r="V321" s="18">
        <f t="shared" si="107"/>
        <v>2316854423371</v>
      </c>
      <c r="W321" s="18">
        <f t="shared" si="107"/>
        <v>1308102959182</v>
      </c>
      <c r="X321" s="18">
        <f t="shared" ref="X321:AA321" si="108">SUM(X322:X325)</f>
        <v>2736649126536</v>
      </c>
      <c r="Y321" s="18">
        <f t="shared" si="108"/>
        <v>1602302174507</v>
      </c>
      <c r="Z321" s="18">
        <f t="shared" si="108"/>
        <v>1557832626438</v>
      </c>
      <c r="AA321" s="18">
        <f t="shared" si="108"/>
        <v>977564019650</v>
      </c>
    </row>
    <row r="322" spans="1:27" x14ac:dyDescent="0.25">
      <c r="A322" s="9" t="s">
        <v>6</v>
      </c>
      <c r="B322" s="18">
        <v>383092250495</v>
      </c>
      <c r="C322" s="18">
        <v>367294340987</v>
      </c>
      <c r="D322" s="18">
        <v>763110752179</v>
      </c>
      <c r="E322" s="18">
        <v>755548015809</v>
      </c>
      <c r="F322" s="18">
        <v>542270324978</v>
      </c>
      <c r="G322" s="18">
        <v>441406341792</v>
      </c>
      <c r="H322" s="18">
        <v>632752774221</v>
      </c>
      <c r="I322" s="18">
        <v>437236971526</v>
      </c>
      <c r="J322" s="18">
        <v>807833214506</v>
      </c>
      <c r="K322" s="18">
        <v>530032454903</v>
      </c>
      <c r="L322" s="18">
        <v>596474416914</v>
      </c>
      <c r="M322" s="18">
        <v>432580830635</v>
      </c>
      <c r="N322" s="18">
        <v>1312206190599</v>
      </c>
      <c r="O322" s="18">
        <v>1003097067538</v>
      </c>
      <c r="P322" s="18">
        <v>660370851000</v>
      </c>
      <c r="Q322" s="18">
        <v>549299918343</v>
      </c>
      <c r="R322" s="18">
        <v>815765202539</v>
      </c>
      <c r="S322" s="18">
        <v>529931773179</v>
      </c>
      <c r="T322" s="18">
        <v>966598775189</v>
      </c>
      <c r="U322" s="18">
        <v>869329570594</v>
      </c>
      <c r="V322" s="18">
        <v>1962888678345</v>
      </c>
      <c r="W322" s="18">
        <v>1172495274069</v>
      </c>
      <c r="X322" s="18">
        <f>+[2]Hoja11!B360</f>
        <v>2656649126536</v>
      </c>
      <c r="Y322" s="18">
        <f>+[2]Hoja11!C360</f>
        <v>1602302174507</v>
      </c>
      <c r="Z322" s="18">
        <v>1499454294352</v>
      </c>
      <c r="AA322" s="18">
        <v>919185687564</v>
      </c>
    </row>
    <row r="323" spans="1:27" x14ac:dyDescent="0.25">
      <c r="A323" s="9" t="s">
        <v>7</v>
      </c>
      <c r="B323" s="18">
        <v>214843875000</v>
      </c>
      <c r="C323" s="18">
        <v>168384759498</v>
      </c>
      <c r="D323" s="18">
        <v>224036734181</v>
      </c>
      <c r="E323" s="18">
        <v>126749717115</v>
      </c>
      <c r="F323" s="18">
        <v>184208622990</v>
      </c>
      <c r="G323" s="18">
        <v>59465304399</v>
      </c>
      <c r="H323" s="18">
        <v>271750497377</v>
      </c>
      <c r="I323" s="18">
        <v>117919160649</v>
      </c>
      <c r="J323" s="18">
        <v>146143904000</v>
      </c>
      <c r="K323" s="18">
        <v>51983087186</v>
      </c>
      <c r="L323" s="18">
        <v>123457388014</v>
      </c>
      <c r="M323" s="18">
        <v>49092870147</v>
      </c>
      <c r="N323" s="18">
        <v>153121241855</v>
      </c>
      <c r="O323" s="18">
        <v>113203777069</v>
      </c>
      <c r="P323" s="18">
        <v>131325906000</v>
      </c>
      <c r="Q323" s="18">
        <v>91565733453</v>
      </c>
      <c r="R323" s="18">
        <v>505346739900</v>
      </c>
      <c r="S323" s="18">
        <v>291536649254</v>
      </c>
      <c r="T323" s="18">
        <v>406567106000</v>
      </c>
      <c r="U323" s="18">
        <v>200563695819</v>
      </c>
      <c r="V323" s="18">
        <v>353965745026</v>
      </c>
      <c r="W323" s="18">
        <v>135607685113</v>
      </c>
      <c r="X323" s="18"/>
      <c r="Y323" s="18"/>
      <c r="Z323" s="18"/>
      <c r="AA323" s="18"/>
    </row>
    <row r="324" spans="1:27" x14ac:dyDescent="0.25">
      <c r="A324" s="9" t="s">
        <v>8</v>
      </c>
      <c r="B324" s="18">
        <v>472246550000</v>
      </c>
      <c r="C324" s="18">
        <v>438260839513</v>
      </c>
      <c r="D324" s="18">
        <v>285791017732</v>
      </c>
      <c r="E324" s="18">
        <v>279628656781</v>
      </c>
      <c r="F324" s="18">
        <v>465954915623</v>
      </c>
      <c r="G324" s="18">
        <v>256551300661</v>
      </c>
      <c r="H324" s="18">
        <v>209640029122</v>
      </c>
      <c r="I324" s="18">
        <v>193636373925</v>
      </c>
      <c r="J324" s="18">
        <v>220479836068</v>
      </c>
      <c r="K324" s="18">
        <v>216219343914</v>
      </c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</row>
    <row r="325" spans="1:27" x14ac:dyDescent="0.25">
      <c r="A325" s="9" t="s">
        <v>14</v>
      </c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>
        <v>80000000</v>
      </c>
      <c r="S325" s="18">
        <v>80000000</v>
      </c>
      <c r="T325" s="18"/>
      <c r="U325" s="18"/>
      <c r="V325" s="18"/>
      <c r="W325" s="18"/>
      <c r="X325" s="18">
        <v>80000000000</v>
      </c>
      <c r="Y325" s="18">
        <f>+[2]Hoja11!C361</f>
        <v>0</v>
      </c>
      <c r="Z325" s="18">
        <v>58378332086</v>
      </c>
      <c r="AA325" s="18">
        <v>58378332086</v>
      </c>
    </row>
    <row r="326" spans="1:27" x14ac:dyDescent="0.25">
      <c r="A326" s="8" t="s">
        <v>45</v>
      </c>
      <c r="B326" s="18">
        <v>11689324000</v>
      </c>
      <c r="C326" s="18">
        <v>11200912010</v>
      </c>
      <c r="D326" s="18">
        <v>10705615736</v>
      </c>
      <c r="E326" s="18">
        <v>10705615736</v>
      </c>
      <c r="F326" s="18">
        <v>6555644000</v>
      </c>
      <c r="G326" s="18">
        <v>6535632092</v>
      </c>
      <c r="H326" s="18">
        <v>6900000000</v>
      </c>
      <c r="I326" s="18">
        <v>0</v>
      </c>
      <c r="J326" s="18"/>
      <c r="K326" s="18"/>
      <c r="L326" s="18">
        <v>11849000000</v>
      </c>
      <c r="M326" s="18">
        <v>0</v>
      </c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</row>
    <row r="327" spans="1:27" x14ac:dyDescent="0.25">
      <c r="A327" s="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</row>
    <row r="328" spans="1:27" x14ac:dyDescent="0.25">
      <c r="A328" s="7" t="s">
        <v>57</v>
      </c>
      <c r="B328" s="16">
        <v>112466973620</v>
      </c>
      <c r="C328" s="16">
        <v>107363277329</v>
      </c>
      <c r="D328" s="16">
        <v>196541159191</v>
      </c>
      <c r="E328" s="16">
        <v>137711217812</v>
      </c>
      <c r="F328" s="16">
        <v>231198083743</v>
      </c>
      <c r="G328" s="16">
        <v>192856455826</v>
      </c>
      <c r="H328" s="16">
        <v>195723439973</v>
      </c>
      <c r="I328" s="16">
        <v>192057881440</v>
      </c>
      <c r="J328" s="16">
        <v>201129843922</v>
      </c>
      <c r="K328" s="16">
        <v>106998303345</v>
      </c>
      <c r="L328" s="16">
        <v>329265754665</v>
      </c>
      <c r="M328" s="16">
        <v>242727835039</v>
      </c>
      <c r="N328" s="16">
        <v>207752213000</v>
      </c>
      <c r="O328" s="16">
        <v>143768275642</v>
      </c>
      <c r="P328" s="16">
        <v>220165200000</v>
      </c>
      <c r="Q328" s="16">
        <v>174111934465</v>
      </c>
      <c r="R328" s="16">
        <v>165808850577</v>
      </c>
      <c r="S328" s="16">
        <v>102494642880</v>
      </c>
      <c r="T328" s="16">
        <v>160994033000</v>
      </c>
      <c r="U328" s="16">
        <f t="shared" ref="U328:W328" si="109">SUM(U329:U330)</f>
        <v>103952274417</v>
      </c>
      <c r="V328" s="16">
        <f t="shared" si="109"/>
        <v>165639927000</v>
      </c>
      <c r="W328" s="16">
        <f t="shared" si="109"/>
        <v>145994025547</v>
      </c>
      <c r="X328" s="16">
        <f t="shared" ref="X328:AA328" si="110">SUM(X329:X330)</f>
        <v>170020578010</v>
      </c>
      <c r="Y328" s="16">
        <f t="shared" si="110"/>
        <v>151762447652</v>
      </c>
      <c r="Z328" s="16">
        <f t="shared" si="110"/>
        <v>135028109000</v>
      </c>
      <c r="AA328" s="16">
        <f t="shared" si="110"/>
        <v>122173471832</v>
      </c>
    </row>
    <row r="329" spans="1:27" x14ac:dyDescent="0.25">
      <c r="A329" s="8" t="s">
        <v>3</v>
      </c>
      <c r="B329" s="18">
        <v>12300469000</v>
      </c>
      <c r="C329" s="18">
        <v>10975396977</v>
      </c>
      <c r="D329" s="18">
        <v>13178023000</v>
      </c>
      <c r="E329" s="18">
        <v>11635918622</v>
      </c>
      <c r="F329" s="18">
        <v>13805064826</v>
      </c>
      <c r="G329" s="18">
        <v>12006672862</v>
      </c>
      <c r="H329" s="18">
        <v>14212534993</v>
      </c>
      <c r="I329" s="18">
        <v>13385436517</v>
      </c>
      <c r="J329" s="18">
        <v>15366926000</v>
      </c>
      <c r="K329" s="18">
        <v>14465480237</v>
      </c>
      <c r="L329" s="18">
        <v>16228193000</v>
      </c>
      <c r="M329" s="18">
        <v>14721443002</v>
      </c>
      <c r="N329" s="18">
        <v>16772128000</v>
      </c>
      <c r="O329" s="18">
        <v>15720906626</v>
      </c>
      <c r="P329" s="18">
        <v>17916762000</v>
      </c>
      <c r="Q329" s="18">
        <v>15858072597</v>
      </c>
      <c r="R329" s="18">
        <v>23967292577</v>
      </c>
      <c r="S329" s="18">
        <v>21421909548</v>
      </c>
      <c r="T329" s="18">
        <v>20800049000</v>
      </c>
      <c r="U329" s="18">
        <v>18551877798</v>
      </c>
      <c r="V329" s="18">
        <v>26537676000</v>
      </c>
      <c r="W329" s="18">
        <v>21846260007</v>
      </c>
      <c r="X329" s="18">
        <f>+[2]Hoja11!B363</f>
        <v>28003610000</v>
      </c>
      <c r="Y329" s="18">
        <f>+[2]Hoja11!C363</f>
        <v>24069815717</v>
      </c>
      <c r="Z329" s="18">
        <v>28953811000</v>
      </c>
      <c r="AA329" s="18">
        <v>23586819855</v>
      </c>
    </row>
    <row r="330" spans="1:27" x14ac:dyDescent="0.25">
      <c r="A330" s="8" t="s">
        <v>5</v>
      </c>
      <c r="B330" s="18">
        <v>100166504620</v>
      </c>
      <c r="C330" s="18">
        <v>96387880352</v>
      </c>
      <c r="D330" s="18">
        <v>183363136191</v>
      </c>
      <c r="E330" s="18">
        <v>126075299190</v>
      </c>
      <c r="F330" s="18">
        <v>217393018917</v>
      </c>
      <c r="G330" s="18">
        <v>180849782964</v>
      </c>
      <c r="H330" s="18">
        <v>181510904980</v>
      </c>
      <c r="I330" s="18">
        <v>178672444923</v>
      </c>
      <c r="J330" s="18">
        <v>185762917922</v>
      </c>
      <c r="K330" s="18">
        <v>92532823108</v>
      </c>
      <c r="L330" s="18">
        <v>313037561665</v>
      </c>
      <c r="M330" s="18">
        <v>228006392037</v>
      </c>
      <c r="N330" s="18">
        <v>190980085000</v>
      </c>
      <c r="O330" s="18">
        <v>128047369016</v>
      </c>
      <c r="P330" s="18">
        <v>202248438000</v>
      </c>
      <c r="Q330" s="18">
        <v>158253861868</v>
      </c>
      <c r="R330" s="18">
        <f t="shared" ref="R330:W330" si="111">SUM(R331:R334)</f>
        <v>141841558000</v>
      </c>
      <c r="S330" s="18">
        <f t="shared" si="111"/>
        <v>81072733332</v>
      </c>
      <c r="T330" s="18">
        <f t="shared" si="111"/>
        <v>140193984000</v>
      </c>
      <c r="U330" s="18">
        <f t="shared" si="111"/>
        <v>85400396619</v>
      </c>
      <c r="V330" s="18">
        <f t="shared" si="111"/>
        <v>139102251000</v>
      </c>
      <c r="W330" s="18">
        <f t="shared" si="111"/>
        <v>124147765540</v>
      </c>
      <c r="X330" s="18">
        <f t="shared" ref="X330:AA330" si="112">SUM(X331:X334)</f>
        <v>142016968010</v>
      </c>
      <c r="Y330" s="18">
        <f t="shared" si="112"/>
        <v>127692631935</v>
      </c>
      <c r="Z330" s="18">
        <f t="shared" si="112"/>
        <v>106074298000</v>
      </c>
      <c r="AA330" s="18">
        <f t="shared" si="112"/>
        <v>98586651977</v>
      </c>
    </row>
    <row r="331" spans="1:27" x14ac:dyDescent="0.25">
      <c r="A331" s="9" t="s">
        <v>6</v>
      </c>
      <c r="B331" s="18">
        <v>47457840000</v>
      </c>
      <c r="C331" s="18">
        <v>43695491824</v>
      </c>
      <c r="D331" s="18">
        <v>146396942000</v>
      </c>
      <c r="E331" s="18">
        <v>93465547334</v>
      </c>
      <c r="F331" s="18">
        <v>166054871000</v>
      </c>
      <c r="G331" s="18">
        <v>130679615716</v>
      </c>
      <c r="H331" s="18">
        <v>125450000000</v>
      </c>
      <c r="I331" s="18">
        <v>124976877878</v>
      </c>
      <c r="J331" s="18">
        <v>142121974771</v>
      </c>
      <c r="K331" s="18">
        <v>50866723706</v>
      </c>
      <c r="L331" s="18">
        <v>299162699665</v>
      </c>
      <c r="M331" s="18">
        <v>226182879774</v>
      </c>
      <c r="N331" s="18">
        <v>186181655000</v>
      </c>
      <c r="O331" s="18">
        <v>123444469068</v>
      </c>
      <c r="P331" s="18">
        <v>120284584333</v>
      </c>
      <c r="Q331" s="18">
        <v>113807112875</v>
      </c>
      <c r="R331" s="18">
        <v>104585066650</v>
      </c>
      <c r="S331" s="18">
        <v>73734506005</v>
      </c>
      <c r="T331" s="18">
        <v>104775297000</v>
      </c>
      <c r="U331" s="18">
        <v>80914517953</v>
      </c>
      <c r="V331" s="18">
        <v>124905590405</v>
      </c>
      <c r="W331" s="18">
        <v>119453335457</v>
      </c>
      <c r="X331" s="18">
        <f>+[2]Hoja11!B371</f>
        <v>142016968010</v>
      </c>
      <c r="Y331" s="18">
        <f>+[2]Hoja11!C371</f>
        <v>127692631935</v>
      </c>
      <c r="Z331" s="18">
        <v>106074298000</v>
      </c>
      <c r="AA331" s="18">
        <v>98586651977</v>
      </c>
    </row>
    <row r="332" spans="1:27" x14ac:dyDescent="0.25">
      <c r="A332" s="9" t="s">
        <v>11</v>
      </c>
      <c r="B332" s="18"/>
      <c r="C332" s="18"/>
      <c r="D332" s="18"/>
      <c r="E332" s="18"/>
      <c r="F332" s="18"/>
      <c r="G332" s="18"/>
      <c r="H332" s="18"/>
      <c r="I332" s="18"/>
      <c r="J332" s="18">
        <v>0</v>
      </c>
      <c r="K332" s="18">
        <v>0</v>
      </c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</row>
    <row r="333" spans="1:27" x14ac:dyDescent="0.25">
      <c r="A333" s="9" t="s">
        <v>7</v>
      </c>
      <c r="B333" s="18"/>
      <c r="C333" s="18"/>
      <c r="D333" s="18">
        <v>7775455000</v>
      </c>
      <c r="E333" s="18">
        <v>6205611788</v>
      </c>
      <c r="F333" s="18">
        <v>2303000000</v>
      </c>
      <c r="G333" s="18">
        <v>1523291822</v>
      </c>
      <c r="H333" s="18">
        <v>8494981227</v>
      </c>
      <c r="I333" s="18">
        <v>6132496926</v>
      </c>
      <c r="J333" s="18">
        <v>8705000000</v>
      </c>
      <c r="K333" s="18">
        <v>6788422791</v>
      </c>
      <c r="L333" s="18">
        <v>13874862000</v>
      </c>
      <c r="M333" s="18">
        <v>1823512263</v>
      </c>
      <c r="N333" s="18">
        <v>4798430000</v>
      </c>
      <c r="O333" s="18">
        <v>4602899948</v>
      </c>
      <c r="P333" s="18">
        <v>81963853667</v>
      </c>
      <c r="Q333" s="18">
        <v>44446748993</v>
      </c>
      <c r="R333" s="18">
        <v>37256491350</v>
      </c>
      <c r="S333" s="18">
        <v>7338227327</v>
      </c>
      <c r="T333" s="18">
        <v>35418687000</v>
      </c>
      <c r="U333" s="18">
        <v>4485878666</v>
      </c>
      <c r="V333" s="18">
        <v>14196660595</v>
      </c>
      <c r="W333" s="18">
        <v>4694430083</v>
      </c>
      <c r="X333" s="18"/>
      <c r="Y333" s="18"/>
      <c r="Z333" s="18"/>
      <c r="AA333" s="18"/>
    </row>
    <row r="334" spans="1:27" x14ac:dyDescent="0.25">
      <c r="A334" s="9" t="s">
        <v>8</v>
      </c>
      <c r="B334" s="18">
        <v>52708664620</v>
      </c>
      <c r="C334" s="18">
        <v>52692388528</v>
      </c>
      <c r="D334" s="18">
        <v>29190739191</v>
      </c>
      <c r="E334" s="18">
        <v>26404140068</v>
      </c>
      <c r="F334" s="18">
        <v>49035147917</v>
      </c>
      <c r="G334" s="18">
        <v>48646875426</v>
      </c>
      <c r="H334" s="18">
        <v>47565923753</v>
      </c>
      <c r="I334" s="18">
        <v>47563070119</v>
      </c>
      <c r="J334" s="18">
        <v>34935943151</v>
      </c>
      <c r="K334" s="18">
        <v>34877676611</v>
      </c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</row>
    <row r="335" spans="1:27" x14ac:dyDescent="0.25">
      <c r="A335" s="10" t="s">
        <v>84</v>
      </c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>
        <v>25266621000</v>
      </c>
      <c r="M335" s="19">
        <v>20964424668</v>
      </c>
      <c r="N335" s="19">
        <v>34661473000</v>
      </c>
      <c r="O335" s="19">
        <v>33204338612</v>
      </c>
      <c r="P335" s="19">
        <f t="shared" ref="P335:W335" si="113">+P336</f>
        <v>37166844000</v>
      </c>
      <c r="Q335" s="19">
        <f t="shared" si="113"/>
        <v>36358802728</v>
      </c>
      <c r="R335" s="19">
        <f t="shared" si="113"/>
        <v>37636128240</v>
      </c>
      <c r="S335" s="19">
        <f t="shared" si="113"/>
        <v>34407927950</v>
      </c>
      <c r="T335" s="19">
        <f t="shared" si="113"/>
        <v>42182748000</v>
      </c>
      <c r="U335" s="19">
        <f t="shared" si="113"/>
        <v>40121654616</v>
      </c>
      <c r="V335" s="19">
        <f t="shared" si="113"/>
        <v>50747982000</v>
      </c>
      <c r="W335" s="19">
        <f t="shared" si="113"/>
        <v>49579706613</v>
      </c>
      <c r="X335" s="19">
        <f t="shared" ref="X335:AA335" si="114">+X336</f>
        <v>55038631000</v>
      </c>
      <c r="Y335" s="19">
        <f t="shared" si="114"/>
        <v>54061216226</v>
      </c>
      <c r="Z335" s="19">
        <f t="shared" si="114"/>
        <v>56095678400</v>
      </c>
      <c r="AA335" s="19">
        <f t="shared" si="114"/>
        <v>54375628261</v>
      </c>
    </row>
    <row r="336" spans="1:27" x14ac:dyDescent="0.25">
      <c r="A336" s="7" t="s">
        <v>58</v>
      </c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>
        <v>25266621000</v>
      </c>
      <c r="M336" s="16">
        <v>20964424668</v>
      </c>
      <c r="N336" s="16">
        <v>34661473000</v>
      </c>
      <c r="O336" s="16">
        <v>33204338612</v>
      </c>
      <c r="P336" s="16">
        <v>37166844000</v>
      </c>
      <c r="Q336" s="16">
        <v>36358802728</v>
      </c>
      <c r="R336" s="16">
        <v>37636128240</v>
      </c>
      <c r="S336" s="16">
        <v>34407927950</v>
      </c>
      <c r="T336" s="16">
        <v>42182748000</v>
      </c>
      <c r="U336" s="16">
        <v>40121654616</v>
      </c>
      <c r="V336" s="16">
        <v>50747982000</v>
      </c>
      <c r="W336" s="16">
        <v>49579706613</v>
      </c>
      <c r="X336" s="16">
        <f t="shared" ref="X336:Y336" si="115">SUM(X337:X338)</f>
        <v>55038631000</v>
      </c>
      <c r="Y336" s="16">
        <f t="shared" si="115"/>
        <v>54061216226</v>
      </c>
      <c r="Z336" s="16">
        <f>SUM(Z337:Z338)</f>
        <v>56095678400</v>
      </c>
      <c r="AA336" s="16">
        <f t="shared" ref="AA336" si="116">SUM(AA337:AA338)</f>
        <v>54375628261</v>
      </c>
    </row>
    <row r="337" spans="1:27" x14ac:dyDescent="0.25">
      <c r="A337" s="8" t="s">
        <v>3</v>
      </c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>
        <v>10266621000</v>
      </c>
      <c r="M337" s="18">
        <v>6572047383</v>
      </c>
      <c r="N337" s="18">
        <v>10578473000</v>
      </c>
      <c r="O337" s="18">
        <v>9504999424</v>
      </c>
      <c r="P337" s="18">
        <v>11397644000</v>
      </c>
      <c r="Q337" s="18">
        <v>10841663595</v>
      </c>
      <c r="R337" s="18">
        <v>12577728240</v>
      </c>
      <c r="S337" s="18">
        <v>12345536343</v>
      </c>
      <c r="T337" s="18">
        <v>13810748000</v>
      </c>
      <c r="U337" s="18">
        <v>13128635969</v>
      </c>
      <c r="V337" s="18">
        <v>14800962000</v>
      </c>
      <c r="W337" s="18">
        <v>14154313777</v>
      </c>
      <c r="X337" s="18">
        <f>+[2]Hoja11!B374</f>
        <v>15567172000</v>
      </c>
      <c r="Y337" s="18">
        <f>+[2]Hoja11!C374</f>
        <v>14721821572</v>
      </c>
      <c r="Z337" s="18">
        <f>+'[3]CONSOLIDADO AGREGADOS'!$F$157</f>
        <v>16331738400</v>
      </c>
      <c r="AA337" s="18">
        <f>+'[3]CONSOLIDADO AGREGADOS'!$J$157</f>
        <v>15654775566</v>
      </c>
    </row>
    <row r="338" spans="1:27" x14ac:dyDescent="0.25">
      <c r="A338" s="8" t="s">
        <v>5</v>
      </c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>
        <v>15000000000</v>
      </c>
      <c r="M338" s="18">
        <v>14392377285</v>
      </c>
      <c r="N338" s="18">
        <v>24083000000</v>
      </c>
      <c r="O338" s="18">
        <v>23699339188</v>
      </c>
      <c r="P338" s="18">
        <v>25769200000</v>
      </c>
      <c r="Q338" s="18">
        <v>25517139133</v>
      </c>
      <c r="R338" s="18">
        <v>25058400000</v>
      </c>
      <c r="S338" s="18">
        <f t="shared" ref="S338:W338" si="117">SUM(S339:S340)</f>
        <v>22062391607</v>
      </c>
      <c r="T338" s="18">
        <f t="shared" si="117"/>
        <v>28372000000</v>
      </c>
      <c r="U338" s="18">
        <f t="shared" si="117"/>
        <v>26993018647</v>
      </c>
      <c r="V338" s="18">
        <f t="shared" si="117"/>
        <v>35947020000</v>
      </c>
      <c r="W338" s="18">
        <f t="shared" si="117"/>
        <v>35425392836</v>
      </c>
      <c r="X338" s="18">
        <f t="shared" ref="X338:Y338" si="118">SUM(X339:X340)</f>
        <v>39471459000</v>
      </c>
      <c r="Y338" s="18">
        <f t="shared" si="118"/>
        <v>39339394654</v>
      </c>
      <c r="Z338" s="18">
        <f t="shared" ref="Z338:AA338" si="119">SUM(Z339:Z340)</f>
        <v>39763940000</v>
      </c>
      <c r="AA338" s="18">
        <f t="shared" si="119"/>
        <v>38720852695</v>
      </c>
    </row>
    <row r="339" spans="1:27" x14ac:dyDescent="0.25">
      <c r="A339" s="9" t="s">
        <v>6</v>
      </c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>
        <v>15000000000</v>
      </c>
      <c r="M339" s="18">
        <v>14392377285</v>
      </c>
      <c r="N339" s="18">
        <v>24083000000</v>
      </c>
      <c r="O339" s="18">
        <v>23699339188</v>
      </c>
      <c r="P339" s="18">
        <v>25763902902</v>
      </c>
      <c r="Q339" s="18">
        <v>25511842035</v>
      </c>
      <c r="R339" s="18">
        <v>24988784497</v>
      </c>
      <c r="S339" s="18">
        <v>21992776104</v>
      </c>
      <c r="T339" s="18">
        <v>28372000000</v>
      </c>
      <c r="U339" s="18">
        <v>26993018647</v>
      </c>
      <c r="V339" s="18">
        <v>35887937229</v>
      </c>
      <c r="W339" s="18">
        <v>35366310065</v>
      </c>
      <c r="X339" s="18">
        <f>+[2]Hoja11!B379</f>
        <v>39471459000</v>
      </c>
      <c r="Y339" s="18">
        <f>+[2]Hoja11!C379</f>
        <v>39339394654</v>
      </c>
      <c r="Z339" s="18">
        <f>+'[3]CONSOLIDADO AGREGADOS'!$F$162</f>
        <v>39763940000</v>
      </c>
      <c r="AA339" s="18">
        <f>+'[3]CONSOLIDADO AGREGADOS'!$J$162</f>
        <v>38720852695</v>
      </c>
    </row>
    <row r="340" spans="1:27" x14ac:dyDescent="0.25">
      <c r="A340" s="9" t="s">
        <v>7</v>
      </c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>
        <v>5297098</v>
      </c>
      <c r="Q340" s="18">
        <v>5297098</v>
      </c>
      <c r="R340" s="18">
        <v>69615503</v>
      </c>
      <c r="S340" s="18">
        <v>69615503</v>
      </c>
      <c r="T340" s="18"/>
      <c r="U340" s="18"/>
      <c r="V340" s="18">
        <v>59082771</v>
      </c>
      <c r="W340" s="18">
        <v>59082771</v>
      </c>
      <c r="X340" s="18"/>
      <c r="Y340" s="18"/>
      <c r="Z340" s="18"/>
      <c r="AA340" s="18"/>
    </row>
    <row r="341" spans="1:27" x14ac:dyDescent="0.25">
      <c r="A341" s="9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</row>
    <row r="342" spans="1:27" x14ac:dyDescent="0.25">
      <c r="A342" s="10" t="s">
        <v>81</v>
      </c>
      <c r="B342" s="19">
        <v>67280098054</v>
      </c>
      <c r="C342" s="19">
        <v>60238830941</v>
      </c>
      <c r="D342" s="19">
        <v>79059831563</v>
      </c>
      <c r="E342" s="19">
        <v>77190253944</v>
      </c>
      <c r="F342" s="19">
        <v>77450703600</v>
      </c>
      <c r="G342" s="19">
        <v>75266497341</v>
      </c>
      <c r="H342" s="19">
        <v>68805802752</v>
      </c>
      <c r="I342" s="19">
        <v>66186604139</v>
      </c>
      <c r="J342" s="19">
        <v>70638119946</v>
      </c>
      <c r="K342" s="19">
        <v>66955922036</v>
      </c>
      <c r="L342" s="19">
        <v>63894872500</v>
      </c>
      <c r="M342" s="19">
        <v>59837139616</v>
      </c>
      <c r="N342" s="19">
        <v>65969395000</v>
      </c>
      <c r="O342" s="19">
        <v>61662758793</v>
      </c>
      <c r="P342" s="19">
        <v>71576466000</v>
      </c>
      <c r="Q342" s="19">
        <v>69749470805</v>
      </c>
      <c r="R342" s="19">
        <v>74676853000</v>
      </c>
      <c r="S342" s="19">
        <v>70904477532</v>
      </c>
      <c r="T342" s="19">
        <v>88323201000</v>
      </c>
      <c r="U342" s="19">
        <v>82395087217</v>
      </c>
      <c r="V342" s="19">
        <v>101786592000</v>
      </c>
      <c r="W342" s="19">
        <v>94452611321</v>
      </c>
      <c r="X342" s="19">
        <f t="shared" ref="X342:AA342" si="120">+X343</f>
        <v>118486510000</v>
      </c>
      <c r="Y342" s="19">
        <f t="shared" si="120"/>
        <v>113995753208</v>
      </c>
      <c r="Z342" s="19">
        <f t="shared" si="120"/>
        <v>119541254936</v>
      </c>
      <c r="AA342" s="19">
        <f t="shared" si="120"/>
        <v>112604415232</v>
      </c>
    </row>
    <row r="343" spans="1:27" x14ac:dyDescent="0.25">
      <c r="A343" s="7" t="s">
        <v>59</v>
      </c>
      <c r="B343" s="16">
        <v>67280098054</v>
      </c>
      <c r="C343" s="16">
        <v>60238830941</v>
      </c>
      <c r="D343" s="16">
        <v>79059831563</v>
      </c>
      <c r="E343" s="16">
        <v>77190253944</v>
      </c>
      <c r="F343" s="16">
        <v>77450703600</v>
      </c>
      <c r="G343" s="16">
        <v>75266497341</v>
      </c>
      <c r="H343" s="16">
        <v>68805802752</v>
      </c>
      <c r="I343" s="16">
        <v>66186604139</v>
      </c>
      <c r="J343" s="16">
        <v>70638119946</v>
      </c>
      <c r="K343" s="16">
        <v>66955922036</v>
      </c>
      <c r="L343" s="16">
        <v>63894872500</v>
      </c>
      <c r="M343" s="16">
        <v>59837139616</v>
      </c>
      <c r="N343" s="16">
        <v>65969395000</v>
      </c>
      <c r="O343" s="16">
        <v>61662758793</v>
      </c>
      <c r="P343" s="16">
        <v>71576466000</v>
      </c>
      <c r="Q343" s="16">
        <v>69749470805</v>
      </c>
      <c r="R343" s="16">
        <v>74676853000</v>
      </c>
      <c r="S343" s="16">
        <v>70904477532</v>
      </c>
      <c r="T343" s="16">
        <v>88323201000</v>
      </c>
      <c r="U343" s="16">
        <v>82395087217</v>
      </c>
      <c r="V343" s="16">
        <v>101786592000</v>
      </c>
      <c r="W343" s="16">
        <v>94452611321</v>
      </c>
      <c r="X343" s="16">
        <f t="shared" ref="X343:AA343" si="121">SUM(X344:X345)</f>
        <v>118486510000</v>
      </c>
      <c r="Y343" s="16">
        <f t="shared" si="121"/>
        <v>113995753208</v>
      </c>
      <c r="Z343" s="16">
        <f t="shared" si="121"/>
        <v>119541254936</v>
      </c>
      <c r="AA343" s="16">
        <f t="shared" si="121"/>
        <v>112604415232</v>
      </c>
    </row>
    <row r="344" spans="1:27" x14ac:dyDescent="0.25">
      <c r="A344" s="8" t="s">
        <v>3</v>
      </c>
      <c r="B344" s="18">
        <v>31182331000</v>
      </c>
      <c r="C344" s="18">
        <v>30505462186</v>
      </c>
      <c r="D344" s="18">
        <v>30688098000</v>
      </c>
      <c r="E344" s="18">
        <v>30291095598</v>
      </c>
      <c r="F344" s="18">
        <v>32477317809</v>
      </c>
      <c r="G344" s="18">
        <v>31860660605</v>
      </c>
      <c r="H344" s="18">
        <v>40764864954</v>
      </c>
      <c r="I344" s="18">
        <v>39927188565</v>
      </c>
      <c r="J344" s="18">
        <v>44143278222</v>
      </c>
      <c r="K344" s="18">
        <v>41671806097</v>
      </c>
      <c r="L344" s="18">
        <v>49694872500</v>
      </c>
      <c r="M344" s="18">
        <v>45807546821</v>
      </c>
      <c r="N344" s="18">
        <v>53627395000</v>
      </c>
      <c r="O344" s="18">
        <v>50292215208</v>
      </c>
      <c r="P344" s="18">
        <v>56232669000</v>
      </c>
      <c r="Q344" s="18">
        <v>54445286952</v>
      </c>
      <c r="R344" s="18">
        <v>59424790000</v>
      </c>
      <c r="S344" s="18">
        <v>55713516846</v>
      </c>
      <c r="T344" s="18">
        <v>67158201000</v>
      </c>
      <c r="U344" s="18">
        <v>62028781211</v>
      </c>
      <c r="V344" s="18">
        <v>70185352000</v>
      </c>
      <c r="W344" s="18">
        <v>66737629588</v>
      </c>
      <c r="X344" s="18">
        <f>+[2]Hoja11!B382</f>
        <v>74256856000</v>
      </c>
      <c r="Y344" s="18">
        <f>+[2]Hoja11!C382</f>
        <v>70502793143</v>
      </c>
      <c r="Z344" s="18">
        <f>+'[3]CONSOLIDADO AGREGADOS'!$F$145</f>
        <v>77699585000</v>
      </c>
      <c r="AA344" s="18">
        <f>+'[3]CONSOLIDADO AGREGADOS'!$J$145</f>
        <v>71014271857</v>
      </c>
    </row>
    <row r="345" spans="1:27" x14ac:dyDescent="0.25">
      <c r="A345" s="8" t="s">
        <v>5</v>
      </c>
      <c r="B345" s="18">
        <v>36097767054</v>
      </c>
      <c r="C345" s="18">
        <v>29733368755</v>
      </c>
      <c r="D345" s="18">
        <v>48371733563</v>
      </c>
      <c r="E345" s="18">
        <v>46899158346</v>
      </c>
      <c r="F345" s="18">
        <v>44973385791</v>
      </c>
      <c r="G345" s="18">
        <v>43405836736</v>
      </c>
      <c r="H345" s="18">
        <v>28040937798</v>
      </c>
      <c r="I345" s="18">
        <v>26259415574</v>
      </c>
      <c r="J345" s="18">
        <v>26494841724</v>
      </c>
      <c r="K345" s="18">
        <v>25284115939</v>
      </c>
      <c r="L345" s="18">
        <v>14200000000</v>
      </c>
      <c r="M345" s="18">
        <v>14029592795</v>
      </c>
      <c r="N345" s="18">
        <v>12342000000</v>
      </c>
      <c r="O345" s="18">
        <v>11370543585</v>
      </c>
      <c r="P345" s="18">
        <v>15343797000</v>
      </c>
      <c r="Q345" s="18">
        <v>15304183853</v>
      </c>
      <c r="R345" s="18">
        <v>15252063000</v>
      </c>
      <c r="S345" s="18">
        <v>15190960686</v>
      </c>
      <c r="T345" s="18">
        <v>21165000000</v>
      </c>
      <c r="U345" s="18">
        <v>20366306006</v>
      </c>
      <c r="V345" s="18">
        <v>31601240000</v>
      </c>
      <c r="W345" s="18">
        <v>27714981733</v>
      </c>
      <c r="X345" s="18">
        <f t="shared" ref="X345:AA345" si="122">SUM(X346:X349)</f>
        <v>44229654000</v>
      </c>
      <c r="Y345" s="18">
        <f t="shared" si="122"/>
        <v>43492960065</v>
      </c>
      <c r="Z345" s="18">
        <f t="shared" si="122"/>
        <v>41841669936</v>
      </c>
      <c r="AA345" s="18">
        <f t="shared" si="122"/>
        <v>41590143375</v>
      </c>
    </row>
    <row r="346" spans="1:27" x14ac:dyDescent="0.25">
      <c r="A346" s="9" t="s">
        <v>6</v>
      </c>
      <c r="B346" s="18">
        <v>27008837000</v>
      </c>
      <c r="C346" s="18">
        <v>21594455569</v>
      </c>
      <c r="D346" s="18">
        <v>38944814256</v>
      </c>
      <c r="E346" s="18">
        <v>37562404592</v>
      </c>
      <c r="F346" s="18">
        <v>29149999475</v>
      </c>
      <c r="G346" s="18">
        <v>27965946275</v>
      </c>
      <c r="H346" s="18">
        <v>22665476243</v>
      </c>
      <c r="I346" s="18">
        <v>21501112649</v>
      </c>
      <c r="J346" s="18">
        <v>23000000000</v>
      </c>
      <c r="K346" s="18">
        <v>21925275640</v>
      </c>
      <c r="L346" s="18">
        <v>14200000000</v>
      </c>
      <c r="M346" s="18">
        <v>14029592795</v>
      </c>
      <c r="N346" s="18">
        <v>11857797440</v>
      </c>
      <c r="O346" s="18">
        <v>11370061025</v>
      </c>
      <c r="P346" s="18">
        <v>15343797000</v>
      </c>
      <c r="Q346" s="18">
        <v>15304183853</v>
      </c>
      <c r="R346" s="18">
        <v>15252063000</v>
      </c>
      <c r="S346" s="18">
        <v>15190960686</v>
      </c>
      <c r="T346" s="18">
        <v>21165000000</v>
      </c>
      <c r="U346" s="18">
        <v>20366306006</v>
      </c>
      <c r="V346" s="18">
        <v>31601240000</v>
      </c>
      <c r="W346" s="18">
        <v>27714981733</v>
      </c>
      <c r="X346" s="18">
        <f>+[2]Hoja11!B390</f>
        <v>44229654000</v>
      </c>
      <c r="Y346" s="18">
        <f>+[2]Hoja11!C390</f>
        <v>43492960065</v>
      </c>
      <c r="Z346" s="18">
        <f>+'[3]CONSOLIDADO AGREGADOS'!$F$151</f>
        <v>41841669936</v>
      </c>
      <c r="AA346" s="18">
        <f>+'[3]CONSOLIDADO AGREGADOS'!$J$151</f>
        <v>41590143375</v>
      </c>
    </row>
    <row r="347" spans="1:27" x14ac:dyDescent="0.25">
      <c r="A347" s="9" t="s">
        <v>11</v>
      </c>
      <c r="B347" s="18"/>
      <c r="C347" s="18"/>
      <c r="D347" s="18"/>
      <c r="E347" s="18"/>
      <c r="F347" s="18"/>
      <c r="G347" s="18"/>
      <c r="H347" s="18"/>
      <c r="I347" s="18"/>
      <c r="J347" s="18">
        <v>0</v>
      </c>
      <c r="K347" s="18">
        <v>0</v>
      </c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</row>
    <row r="348" spans="1:27" x14ac:dyDescent="0.25">
      <c r="A348" s="9" t="s">
        <v>7</v>
      </c>
      <c r="B348" s="18">
        <v>429953000</v>
      </c>
      <c r="C348" s="18">
        <v>141991100</v>
      </c>
      <c r="D348" s="18">
        <v>6191083</v>
      </c>
      <c r="E348" s="18">
        <v>6191083</v>
      </c>
      <c r="F348" s="18">
        <v>304187456</v>
      </c>
      <c r="G348" s="18">
        <v>278660736</v>
      </c>
      <c r="H348" s="18">
        <v>532961234</v>
      </c>
      <c r="I348" s="18">
        <v>508453723</v>
      </c>
      <c r="J348" s="18"/>
      <c r="K348" s="18"/>
      <c r="L348" s="18"/>
      <c r="M348" s="18"/>
      <c r="N348" s="18">
        <v>484202560</v>
      </c>
      <c r="O348" s="18">
        <v>482560</v>
      </c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</row>
    <row r="349" spans="1:27" x14ac:dyDescent="0.25">
      <c r="A349" s="9" t="s">
        <v>8</v>
      </c>
      <c r="B349" s="18">
        <v>8658977054</v>
      </c>
      <c r="C349" s="18">
        <v>7996922086</v>
      </c>
      <c r="D349" s="18">
        <v>9420728224</v>
      </c>
      <c r="E349" s="18">
        <v>9330562671</v>
      </c>
      <c r="F349" s="18">
        <v>15519198860</v>
      </c>
      <c r="G349" s="18">
        <v>15161229725</v>
      </c>
      <c r="H349" s="18">
        <v>4842500321</v>
      </c>
      <c r="I349" s="18">
        <v>4249849202</v>
      </c>
      <c r="J349" s="18">
        <v>3494841724</v>
      </c>
      <c r="K349" s="18">
        <v>3358840299</v>
      </c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</row>
    <row r="350" spans="1:27" x14ac:dyDescent="0.25">
      <c r="A350" s="9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</row>
    <row r="351" spans="1:27" x14ac:dyDescent="0.25">
      <c r="A351" s="10" t="s">
        <v>82</v>
      </c>
      <c r="B351" s="19">
        <v>1422329628859</v>
      </c>
      <c r="C351" s="19">
        <v>1330511368496</v>
      </c>
      <c r="D351" s="19">
        <v>1627029506108</v>
      </c>
      <c r="E351" s="19">
        <v>1470069544210</v>
      </c>
      <c r="F351" s="19">
        <v>1993425708537</v>
      </c>
      <c r="G351" s="19">
        <v>1856262496486</v>
      </c>
      <c r="H351" s="19">
        <v>1601993330072</v>
      </c>
      <c r="I351" s="19">
        <v>1390879417945</v>
      </c>
      <c r="J351" s="19">
        <v>1801568835218</v>
      </c>
      <c r="K351" s="19">
        <v>1636542403115</v>
      </c>
      <c r="L351" s="19">
        <v>2175417549106</v>
      </c>
      <c r="M351" s="19">
        <f t="shared" ref="M351:AA351" si="123">+M352+M357</f>
        <v>1749409383345</v>
      </c>
      <c r="N351" s="19">
        <f t="shared" si="123"/>
        <v>2054920276000</v>
      </c>
      <c r="O351" s="19">
        <f t="shared" si="123"/>
        <v>1630745687988</v>
      </c>
      <c r="P351" s="19">
        <f t="shared" si="123"/>
        <v>2179606982000</v>
      </c>
      <c r="Q351" s="19">
        <f t="shared" si="123"/>
        <v>1793478864233</v>
      </c>
      <c r="R351" s="19">
        <f t="shared" si="123"/>
        <v>2164830458279</v>
      </c>
      <c r="S351" s="19">
        <f t="shared" si="123"/>
        <v>1919859579403</v>
      </c>
      <c r="T351" s="19">
        <f t="shared" si="123"/>
        <v>2103520575546</v>
      </c>
      <c r="U351" s="19">
        <f t="shared" si="123"/>
        <v>1889686381060</v>
      </c>
      <c r="V351" s="19">
        <f t="shared" si="123"/>
        <v>2550423511941</v>
      </c>
      <c r="W351" s="19">
        <f t="shared" si="123"/>
        <v>2236417477259</v>
      </c>
      <c r="X351" s="19">
        <f t="shared" si="123"/>
        <v>2508910199747</v>
      </c>
      <c r="Y351" s="19">
        <f t="shared" si="123"/>
        <v>2345408789412</v>
      </c>
      <c r="Z351" s="19">
        <f t="shared" si="123"/>
        <v>3046733135481</v>
      </c>
      <c r="AA351" s="19">
        <f t="shared" si="123"/>
        <v>2745169669707</v>
      </c>
    </row>
    <row r="352" spans="1:27" x14ac:dyDescent="0.25">
      <c r="A352" s="7" t="s">
        <v>60</v>
      </c>
      <c r="B352" s="16">
        <v>25347498991</v>
      </c>
      <c r="C352" s="16">
        <v>24828167646</v>
      </c>
      <c r="D352" s="16">
        <v>25596416000</v>
      </c>
      <c r="E352" s="16">
        <v>25028616734</v>
      </c>
      <c r="F352" s="16">
        <v>26728985408</v>
      </c>
      <c r="G352" s="16">
        <v>26716616661</v>
      </c>
      <c r="H352" s="16">
        <v>28709497316</v>
      </c>
      <c r="I352" s="16">
        <v>28652515634</v>
      </c>
      <c r="J352" s="16">
        <v>30666079719</v>
      </c>
      <c r="K352" s="16">
        <v>28892071513</v>
      </c>
      <c r="L352" s="16">
        <v>34151313000</v>
      </c>
      <c r="M352" s="16">
        <f t="shared" ref="M352:W352" si="124">+M353</f>
        <v>30275035358</v>
      </c>
      <c r="N352" s="16">
        <f t="shared" si="124"/>
        <v>51524594000</v>
      </c>
      <c r="O352" s="16">
        <f t="shared" si="124"/>
        <v>28155098576</v>
      </c>
      <c r="P352" s="16">
        <f t="shared" si="124"/>
        <v>53549205000</v>
      </c>
      <c r="Q352" s="16">
        <f t="shared" si="124"/>
        <v>32376280143</v>
      </c>
      <c r="R352" s="16">
        <f t="shared" si="124"/>
        <v>56829533480</v>
      </c>
      <c r="S352" s="16">
        <f t="shared" si="124"/>
        <v>38854644610</v>
      </c>
      <c r="T352" s="16">
        <f t="shared" si="124"/>
        <v>63593553000</v>
      </c>
      <c r="U352" s="16">
        <f t="shared" si="124"/>
        <v>49869456690</v>
      </c>
      <c r="V352" s="16">
        <f t="shared" si="124"/>
        <v>65663523000</v>
      </c>
      <c r="W352" s="16">
        <f t="shared" si="124"/>
        <v>55611901056</v>
      </c>
      <c r="X352" s="16">
        <f t="shared" ref="X352:AA352" si="125">+X353</f>
        <v>68390316000</v>
      </c>
      <c r="Y352" s="16">
        <f t="shared" si="125"/>
        <v>60263518369</v>
      </c>
      <c r="Z352" s="16">
        <f t="shared" si="125"/>
        <v>71985141000</v>
      </c>
      <c r="AA352" s="16">
        <f t="shared" si="125"/>
        <v>67952422138</v>
      </c>
    </row>
    <row r="353" spans="1:27" x14ac:dyDescent="0.25">
      <c r="A353" s="8" t="s">
        <v>3</v>
      </c>
      <c r="B353" s="18">
        <v>25347498991</v>
      </c>
      <c r="C353" s="18">
        <v>24828167646</v>
      </c>
      <c r="D353" s="18">
        <v>25596416000</v>
      </c>
      <c r="E353" s="18">
        <v>25028616734</v>
      </c>
      <c r="F353" s="18">
        <v>26728985408</v>
      </c>
      <c r="G353" s="18">
        <v>26716616661</v>
      </c>
      <c r="H353" s="18">
        <v>28709497316</v>
      </c>
      <c r="I353" s="18">
        <v>28652515634</v>
      </c>
      <c r="J353" s="18">
        <v>30666079719</v>
      </c>
      <c r="K353" s="18">
        <v>28892071513</v>
      </c>
      <c r="L353" s="18">
        <v>34151313000</v>
      </c>
      <c r="M353" s="18">
        <v>30275035358</v>
      </c>
      <c r="N353" s="18">
        <v>51524594000</v>
      </c>
      <c r="O353" s="18">
        <v>28155098576</v>
      </c>
      <c r="P353" s="18">
        <v>53549205000</v>
      </c>
      <c r="Q353" s="18">
        <v>32376280143</v>
      </c>
      <c r="R353" s="18">
        <v>56829533480</v>
      </c>
      <c r="S353" s="18">
        <v>38854644610</v>
      </c>
      <c r="T353" s="18">
        <v>63593553000</v>
      </c>
      <c r="U353" s="18">
        <v>49869456690</v>
      </c>
      <c r="V353" s="18">
        <v>65663523000</v>
      </c>
      <c r="W353" s="18">
        <v>55611901056</v>
      </c>
      <c r="X353" s="18">
        <f>+[2]Hoja11!B393</f>
        <v>68390316000</v>
      </c>
      <c r="Y353" s="18">
        <f>+[2]Hoja11!C393</f>
        <v>60263518369</v>
      </c>
      <c r="Z353" s="18">
        <f>+'[3]CONSOLIDADO AGREGADOS'!$F$104</f>
        <v>71985141000</v>
      </c>
      <c r="AA353" s="18">
        <f>+'[3]CONSOLIDADO AGREGADOS'!$J$104</f>
        <v>67952422138</v>
      </c>
    </row>
    <row r="354" spans="1:27" x14ac:dyDescent="0.25">
      <c r="A354" s="8" t="s">
        <v>5</v>
      </c>
      <c r="B354" s="18">
        <v>0</v>
      </c>
      <c r="C354" s="18">
        <v>0</v>
      </c>
      <c r="D354" s="18"/>
      <c r="E354" s="18"/>
      <c r="F354" s="18">
        <v>0</v>
      </c>
      <c r="G354" s="18">
        <v>0</v>
      </c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</row>
    <row r="355" spans="1:27" x14ac:dyDescent="0.25">
      <c r="A355" s="9" t="s">
        <v>8</v>
      </c>
      <c r="B355" s="18">
        <v>0</v>
      </c>
      <c r="C355" s="18">
        <v>0</v>
      </c>
      <c r="D355" s="18"/>
      <c r="E355" s="18"/>
      <c r="F355" s="18">
        <v>0</v>
      </c>
      <c r="G355" s="18">
        <v>0</v>
      </c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</row>
    <row r="356" spans="1:27" x14ac:dyDescent="0.25">
      <c r="A356" s="9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</row>
    <row r="357" spans="1:27" x14ac:dyDescent="0.25">
      <c r="A357" s="7" t="s">
        <v>61</v>
      </c>
      <c r="B357" s="16">
        <v>1396982129868</v>
      </c>
      <c r="C357" s="16">
        <v>1305683200850</v>
      </c>
      <c r="D357" s="16">
        <v>1601433090108</v>
      </c>
      <c r="E357" s="16">
        <v>1445040927476</v>
      </c>
      <c r="F357" s="16">
        <v>1966696723129</v>
      </c>
      <c r="G357" s="16">
        <v>1829545879825</v>
      </c>
      <c r="H357" s="16">
        <v>1573283832756</v>
      </c>
      <c r="I357" s="16">
        <v>1362226902311</v>
      </c>
      <c r="J357" s="16">
        <v>1770902755499</v>
      </c>
      <c r="K357" s="16">
        <v>1607650331602</v>
      </c>
      <c r="L357" s="16">
        <v>2141266236106</v>
      </c>
      <c r="M357" s="16">
        <v>1719134347987</v>
      </c>
      <c r="N357" s="16">
        <v>2003395682000</v>
      </c>
      <c r="O357" s="16">
        <v>1602590589412</v>
      </c>
      <c r="P357" s="16">
        <v>2126057777000</v>
      </c>
      <c r="Q357" s="16">
        <f t="shared" ref="Q357:W357" si="126">SUM(Q358:Q359)</f>
        <v>1761102584090</v>
      </c>
      <c r="R357" s="16">
        <f t="shared" si="126"/>
        <v>2108000924799</v>
      </c>
      <c r="S357" s="16">
        <f t="shared" si="126"/>
        <v>1881004934793</v>
      </c>
      <c r="T357" s="16">
        <f t="shared" si="126"/>
        <v>2039927022546</v>
      </c>
      <c r="U357" s="16">
        <f t="shared" si="126"/>
        <v>1839816924370</v>
      </c>
      <c r="V357" s="16">
        <f t="shared" si="126"/>
        <v>2484759988941</v>
      </c>
      <c r="W357" s="16">
        <f t="shared" si="126"/>
        <v>2180805576203</v>
      </c>
      <c r="X357" s="16">
        <f t="shared" ref="X357:Y357" si="127">SUM(X358:X359)</f>
        <v>2440519883747</v>
      </c>
      <c r="Y357" s="16">
        <f t="shared" si="127"/>
        <v>2285145271043</v>
      </c>
      <c r="Z357" s="16">
        <f t="shared" ref="Z357:AA357" si="128">SUM(Z358:Z359)</f>
        <v>2974747994481</v>
      </c>
      <c r="AA357" s="16">
        <f t="shared" si="128"/>
        <v>2677217247569</v>
      </c>
    </row>
    <row r="358" spans="1:27" x14ac:dyDescent="0.25">
      <c r="A358" s="8" t="s">
        <v>3</v>
      </c>
      <c r="B358" s="18">
        <v>10507000000</v>
      </c>
      <c r="C358" s="18">
        <v>10374135914</v>
      </c>
      <c r="D358" s="18">
        <v>9499996000</v>
      </c>
      <c r="E358" s="18">
        <v>9387802417</v>
      </c>
      <c r="F358" s="18">
        <v>13094074529</v>
      </c>
      <c r="G358" s="18">
        <v>12768336329</v>
      </c>
      <c r="H358" s="18">
        <v>17361664165</v>
      </c>
      <c r="I358" s="18">
        <v>9907917174</v>
      </c>
      <c r="J358" s="18">
        <v>34374669346</v>
      </c>
      <c r="K358" s="18">
        <v>30577009189</v>
      </c>
      <c r="L358" s="18">
        <v>20030742000</v>
      </c>
      <c r="M358" s="18">
        <v>11976034678</v>
      </c>
      <c r="N358" s="18">
        <v>22743239000</v>
      </c>
      <c r="O358" s="18">
        <v>11706375993</v>
      </c>
      <c r="P358" s="18">
        <v>21444561000</v>
      </c>
      <c r="Q358" s="18">
        <v>20028367099</v>
      </c>
      <c r="R358" s="18">
        <v>21317570000</v>
      </c>
      <c r="S358" s="18">
        <v>15755526350</v>
      </c>
      <c r="T358" s="18">
        <v>49338271000</v>
      </c>
      <c r="U358" s="18">
        <v>43237585438</v>
      </c>
      <c r="V358" s="18">
        <v>22257211000</v>
      </c>
      <c r="W358" s="18">
        <v>16785577360</v>
      </c>
      <c r="X358" s="18">
        <f>+[2]Hoja11!B398</f>
        <v>22796486000</v>
      </c>
      <c r="Y358" s="18">
        <f>+[2]Hoja11!C398</f>
        <v>17544032356</v>
      </c>
      <c r="Z358" s="18">
        <v>23637175000</v>
      </c>
      <c r="AA358" s="18">
        <v>18816485171</v>
      </c>
    </row>
    <row r="359" spans="1:27" x14ac:dyDescent="0.25">
      <c r="A359" s="8" t="s">
        <v>5</v>
      </c>
      <c r="B359" s="18">
        <v>1386475129868</v>
      </c>
      <c r="C359" s="18">
        <v>1295309064936</v>
      </c>
      <c r="D359" s="18">
        <v>1591933094108</v>
      </c>
      <c r="E359" s="18">
        <v>1435653125059</v>
      </c>
      <c r="F359" s="18">
        <v>1953602648600</v>
      </c>
      <c r="G359" s="18">
        <v>1816777543496</v>
      </c>
      <c r="H359" s="18">
        <v>1555922168591</v>
      </c>
      <c r="I359" s="18">
        <v>1352318985137</v>
      </c>
      <c r="J359" s="18">
        <v>1736528086153</v>
      </c>
      <c r="K359" s="18">
        <v>1577073322413</v>
      </c>
      <c r="L359" s="18">
        <v>2121235494106</v>
      </c>
      <c r="M359" s="18">
        <v>1707158313309</v>
      </c>
      <c r="N359" s="18">
        <v>1980652443000</v>
      </c>
      <c r="O359" s="18">
        <f t="shared" ref="O359:W359" si="129">SUM(O360:O364)</f>
        <v>1590884213419</v>
      </c>
      <c r="P359" s="18">
        <f t="shared" si="129"/>
        <v>2104613216000</v>
      </c>
      <c r="Q359" s="18">
        <f t="shared" si="129"/>
        <v>1741074216991</v>
      </c>
      <c r="R359" s="18">
        <f t="shared" si="129"/>
        <v>2086683354799</v>
      </c>
      <c r="S359" s="18">
        <f t="shared" si="129"/>
        <v>1865249408443</v>
      </c>
      <c r="T359" s="18">
        <f t="shared" si="129"/>
        <v>1990588751546</v>
      </c>
      <c r="U359" s="18">
        <f t="shared" si="129"/>
        <v>1796579338932</v>
      </c>
      <c r="V359" s="18">
        <f t="shared" si="129"/>
        <v>2462502777941</v>
      </c>
      <c r="W359" s="18">
        <f t="shared" si="129"/>
        <v>2164019998843</v>
      </c>
      <c r="X359" s="18">
        <f t="shared" ref="X359:AA359" si="130">SUM(X360:X364)</f>
        <v>2417723397747</v>
      </c>
      <c r="Y359" s="18">
        <f t="shared" si="130"/>
        <v>2267601238687</v>
      </c>
      <c r="Z359" s="18">
        <f t="shared" si="130"/>
        <v>2951110819481</v>
      </c>
      <c r="AA359" s="18">
        <f t="shared" si="130"/>
        <v>2658400762398</v>
      </c>
    </row>
    <row r="360" spans="1:27" x14ac:dyDescent="0.25">
      <c r="A360" s="9" t="s">
        <v>6</v>
      </c>
      <c r="B360" s="18">
        <v>1117178754660</v>
      </c>
      <c r="C360" s="18">
        <v>1026865204775</v>
      </c>
      <c r="D360" s="18">
        <v>1365501258697</v>
      </c>
      <c r="E360" s="18">
        <v>1210292738566</v>
      </c>
      <c r="F360" s="18">
        <v>1758832342527</v>
      </c>
      <c r="G360" s="18">
        <v>1642914940918</v>
      </c>
      <c r="H360" s="18">
        <v>1288173651886</v>
      </c>
      <c r="I360" s="18">
        <v>1088026336139</v>
      </c>
      <c r="J360" s="18">
        <v>1559625681402</v>
      </c>
      <c r="K360" s="18">
        <v>1410180707763</v>
      </c>
      <c r="L360" s="18">
        <v>2097808657261</v>
      </c>
      <c r="M360" s="18">
        <v>1698865512736</v>
      </c>
      <c r="N360" s="18">
        <v>1964610970778</v>
      </c>
      <c r="O360" s="18">
        <v>1584463303803</v>
      </c>
      <c r="P360" s="18">
        <v>2097993590204</v>
      </c>
      <c r="Q360" s="18">
        <v>1734625317151</v>
      </c>
      <c r="R360" s="18">
        <v>2079165382644</v>
      </c>
      <c r="S360" s="18">
        <v>1857743728115</v>
      </c>
      <c r="T360" s="18">
        <v>1979513761448</v>
      </c>
      <c r="U360" s="18">
        <v>1787575632105</v>
      </c>
      <c r="V360" s="18">
        <v>2458179019907</v>
      </c>
      <c r="W360" s="18">
        <v>2159768871210</v>
      </c>
      <c r="X360" s="18">
        <f>+[2]Hoja11!B405</f>
        <v>2413766580747</v>
      </c>
      <c r="Y360" s="18">
        <f>+[2]Hoja11!C405</f>
        <v>2264239030493</v>
      </c>
      <c r="Z360" s="18">
        <v>2947176153481</v>
      </c>
      <c r="AA360" s="18">
        <v>2654551337396</v>
      </c>
    </row>
    <row r="361" spans="1:27" x14ac:dyDescent="0.25">
      <c r="A361" s="9" t="s">
        <v>11</v>
      </c>
      <c r="B361" s="18"/>
      <c r="C361" s="18"/>
      <c r="D361" s="18"/>
      <c r="E361" s="18"/>
      <c r="F361" s="18"/>
      <c r="G361" s="18"/>
      <c r="H361" s="18"/>
      <c r="I361" s="18"/>
      <c r="J361" s="18">
        <v>0</v>
      </c>
      <c r="K361" s="18">
        <v>0</v>
      </c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</row>
    <row r="362" spans="1:27" x14ac:dyDescent="0.25">
      <c r="A362" s="9" t="s">
        <v>7</v>
      </c>
      <c r="B362" s="18">
        <v>2281808</v>
      </c>
      <c r="C362" s="18">
        <v>2281808</v>
      </c>
      <c r="D362" s="18">
        <v>326825274</v>
      </c>
      <c r="E362" s="18">
        <v>326825274</v>
      </c>
      <c r="F362" s="18">
        <v>14940538894</v>
      </c>
      <c r="G362" s="18">
        <v>13981384147</v>
      </c>
      <c r="H362" s="18">
        <v>3648257745</v>
      </c>
      <c r="I362" s="18">
        <v>508189463</v>
      </c>
      <c r="J362" s="18">
        <v>17853925000</v>
      </c>
      <c r="K362" s="18">
        <v>8860153154</v>
      </c>
      <c r="L362" s="18">
        <v>20507013845</v>
      </c>
      <c r="M362" s="18">
        <v>5550850158</v>
      </c>
      <c r="N362" s="18">
        <v>12527827222</v>
      </c>
      <c r="O362" s="18">
        <v>3060029422</v>
      </c>
      <c r="P362" s="18">
        <v>3610890796</v>
      </c>
      <c r="Q362" s="18">
        <v>3610890796</v>
      </c>
      <c r="R362" s="18">
        <v>4470069155</v>
      </c>
      <c r="S362" s="18">
        <v>4457777328</v>
      </c>
      <c r="T362" s="18">
        <v>7674281098</v>
      </c>
      <c r="U362" s="18">
        <v>5987460936</v>
      </c>
      <c r="V362" s="18">
        <v>397643034</v>
      </c>
      <c r="W362" s="18">
        <v>397643034</v>
      </c>
      <c r="X362" s="18"/>
      <c r="Y362" s="18"/>
      <c r="Z362" s="18"/>
      <c r="AA362" s="18"/>
    </row>
    <row r="363" spans="1:27" x14ac:dyDescent="0.25">
      <c r="A363" s="9" t="s">
        <v>8</v>
      </c>
      <c r="B363" s="18">
        <v>264811553131</v>
      </c>
      <c r="C363" s="18">
        <v>264690631029</v>
      </c>
      <c r="D363" s="18">
        <v>222343171742</v>
      </c>
      <c r="E363" s="18">
        <v>221448268826</v>
      </c>
      <c r="F363" s="18">
        <v>175945987782</v>
      </c>
      <c r="G363" s="18">
        <v>156573184804</v>
      </c>
      <c r="H363" s="18">
        <v>260219773638</v>
      </c>
      <c r="I363" s="18">
        <v>260165752094</v>
      </c>
      <c r="J363" s="18">
        <v>156306636751</v>
      </c>
      <c r="K363" s="18">
        <v>155327041566</v>
      </c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</row>
    <row r="364" spans="1:27" x14ac:dyDescent="0.25">
      <c r="A364" s="9" t="s">
        <v>14</v>
      </c>
      <c r="B364" s="18">
        <v>4482540269</v>
      </c>
      <c r="C364" s="18">
        <v>3750947324</v>
      </c>
      <c r="D364" s="18">
        <v>3761838395</v>
      </c>
      <c r="E364" s="18">
        <v>3585292393</v>
      </c>
      <c r="F364" s="18">
        <v>3883779397</v>
      </c>
      <c r="G364" s="18">
        <v>3308033627</v>
      </c>
      <c r="H364" s="18">
        <v>3880485322</v>
      </c>
      <c r="I364" s="18">
        <v>3618707441</v>
      </c>
      <c r="J364" s="18">
        <v>2741843000</v>
      </c>
      <c r="K364" s="18">
        <v>2705419930</v>
      </c>
      <c r="L364" s="18">
        <v>2919823000</v>
      </c>
      <c r="M364" s="18">
        <v>2741950415</v>
      </c>
      <c r="N364" s="18">
        <v>3513645000</v>
      </c>
      <c r="O364" s="18">
        <v>3360880194</v>
      </c>
      <c r="P364" s="18">
        <v>3008735000</v>
      </c>
      <c r="Q364" s="18">
        <v>2838009044</v>
      </c>
      <c r="R364" s="18">
        <v>3047903000</v>
      </c>
      <c r="S364" s="18">
        <v>3047903000</v>
      </c>
      <c r="T364" s="18">
        <v>3400709000</v>
      </c>
      <c r="U364" s="18">
        <v>3016245891</v>
      </c>
      <c r="V364" s="18">
        <v>3926115000</v>
      </c>
      <c r="W364" s="18">
        <v>3853484599</v>
      </c>
      <c r="X364" s="18">
        <f>+[2]Hoja11!B406</f>
        <v>3956817000</v>
      </c>
      <c r="Y364" s="18">
        <f>+[2]Hoja11!C406</f>
        <v>3362208194</v>
      </c>
      <c r="Z364" s="18">
        <v>3934666000</v>
      </c>
      <c r="AA364" s="18">
        <v>3849425002</v>
      </c>
    </row>
    <row r="365" spans="1:27" x14ac:dyDescent="0.25">
      <c r="A365" s="9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</row>
    <row r="366" spans="1:27" x14ac:dyDescent="0.25">
      <c r="A366" s="10" t="s">
        <v>83</v>
      </c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>
        <f t="shared" ref="R366:AA366" si="131">+R367+R373+R379</f>
        <v>348868471460</v>
      </c>
      <c r="S366" s="19">
        <f t="shared" si="131"/>
        <v>312761118247</v>
      </c>
      <c r="T366" s="19">
        <f t="shared" si="131"/>
        <v>493342739000</v>
      </c>
      <c r="U366" s="19">
        <f t="shared" si="131"/>
        <v>457481761087</v>
      </c>
      <c r="V366" s="19">
        <f t="shared" si="131"/>
        <v>680921682000</v>
      </c>
      <c r="W366" s="19">
        <f t="shared" si="131"/>
        <v>634486960320</v>
      </c>
      <c r="X366" s="19">
        <f t="shared" si="131"/>
        <v>543445808000</v>
      </c>
      <c r="Y366" s="19">
        <f t="shared" si="131"/>
        <v>508663019201</v>
      </c>
      <c r="Z366" s="19">
        <f t="shared" si="131"/>
        <v>533101859400</v>
      </c>
      <c r="AA366" s="19">
        <f t="shared" si="131"/>
        <v>499593191407</v>
      </c>
    </row>
    <row r="367" spans="1:27" x14ac:dyDescent="0.25">
      <c r="A367" s="7" t="s">
        <v>62</v>
      </c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>
        <f t="shared" ref="R367:W367" si="132">SUM(R368:R369)</f>
        <v>94957765000</v>
      </c>
      <c r="S367" s="16">
        <f t="shared" si="132"/>
        <v>85629945205</v>
      </c>
      <c r="T367" s="16">
        <f t="shared" si="132"/>
        <v>105944686000</v>
      </c>
      <c r="U367" s="16">
        <f t="shared" si="132"/>
        <v>97680460484</v>
      </c>
      <c r="V367" s="16">
        <f t="shared" si="132"/>
        <v>107117393000</v>
      </c>
      <c r="W367" s="16">
        <f t="shared" si="132"/>
        <v>98294768039</v>
      </c>
      <c r="X367" s="16">
        <f t="shared" ref="X367:AA367" si="133">SUM(X368:X369)</f>
        <v>130045990000</v>
      </c>
      <c r="Y367" s="16">
        <f t="shared" si="133"/>
        <v>116392266646</v>
      </c>
      <c r="Z367" s="16">
        <f t="shared" si="133"/>
        <v>118754985000</v>
      </c>
      <c r="AA367" s="16">
        <f t="shared" si="133"/>
        <v>114691678645</v>
      </c>
    </row>
    <row r="368" spans="1:27" x14ac:dyDescent="0.25">
      <c r="A368" s="8" t="s">
        <v>3</v>
      </c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>
        <v>54503765000</v>
      </c>
      <c r="S368" s="18">
        <v>48826982873</v>
      </c>
      <c r="T368" s="18">
        <v>63950839000</v>
      </c>
      <c r="U368" s="18">
        <v>61849911385</v>
      </c>
      <c r="V368" s="18">
        <v>65406132000</v>
      </c>
      <c r="W368" s="18">
        <v>60296261395</v>
      </c>
      <c r="X368" s="18">
        <f>+[2]Hoja11!B409</f>
        <v>87009563000</v>
      </c>
      <c r="Y368" s="18">
        <f>+[2]Hoja11!C409</f>
        <v>76047870742</v>
      </c>
      <c r="Z368" s="18">
        <f>+'[3]CONSOLIDADO AGREGADOS'!$F$213</f>
        <v>75559460000</v>
      </c>
      <c r="AA368" s="18">
        <f>+'[3]CONSOLIDADO AGREGADOS'!$J$213</f>
        <v>74686938916</v>
      </c>
    </row>
    <row r="369" spans="1:27" x14ac:dyDescent="0.25">
      <c r="A369" s="8" t="s">
        <v>5</v>
      </c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>
        <v>40454000000</v>
      </c>
      <c r="S369" s="18">
        <v>36802962332</v>
      </c>
      <c r="T369" s="18">
        <v>41993847000</v>
      </c>
      <c r="U369" s="18">
        <v>35830549099</v>
      </c>
      <c r="V369" s="18">
        <v>41711261000</v>
      </c>
      <c r="W369" s="18">
        <v>37998506644</v>
      </c>
      <c r="X369" s="18">
        <f t="shared" ref="X369:AA369" si="134">SUM(X370:X371)</f>
        <v>43036427000</v>
      </c>
      <c r="Y369" s="18">
        <f t="shared" si="134"/>
        <v>40344395904</v>
      </c>
      <c r="Z369" s="18">
        <f t="shared" si="134"/>
        <v>43195525000</v>
      </c>
      <c r="AA369" s="18">
        <f t="shared" si="134"/>
        <v>40004739729</v>
      </c>
    </row>
    <row r="370" spans="1:27" x14ac:dyDescent="0.25">
      <c r="A370" s="9" t="s">
        <v>6</v>
      </c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>
        <v>40423588178</v>
      </c>
      <c r="S370" s="18">
        <v>36772550510</v>
      </c>
      <c r="T370" s="18">
        <v>41930709177</v>
      </c>
      <c r="U370" s="18">
        <v>35767411276</v>
      </c>
      <c r="V370" s="18">
        <v>41284607840</v>
      </c>
      <c r="W370" s="18">
        <v>37571853484</v>
      </c>
      <c r="X370" s="18">
        <f>+[2]Hoja11!B416</f>
        <v>43036427000</v>
      </c>
      <c r="Y370" s="18">
        <f>+[2]Hoja11!C416</f>
        <v>40344395904</v>
      </c>
      <c r="Z370" s="18">
        <f>+'[3]CONSOLIDADO AGREGADOS'!$F$219</f>
        <v>43195525000</v>
      </c>
      <c r="AA370" s="18">
        <f>+'[3]CONSOLIDADO AGREGADOS'!$J$219</f>
        <v>40004739729</v>
      </c>
    </row>
    <row r="371" spans="1:27" x14ac:dyDescent="0.25">
      <c r="A371" s="9" t="s">
        <v>7</v>
      </c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>
        <v>30411822</v>
      </c>
      <c r="S371" s="18">
        <v>30411822</v>
      </c>
      <c r="T371" s="18">
        <v>63137823</v>
      </c>
      <c r="U371" s="18">
        <v>63137823</v>
      </c>
      <c r="V371" s="18">
        <v>426653160</v>
      </c>
      <c r="W371" s="18">
        <v>426653160</v>
      </c>
      <c r="X371" s="18"/>
      <c r="Y371" s="18"/>
      <c r="Z371" s="18"/>
      <c r="AA371" s="18"/>
    </row>
    <row r="372" spans="1:27" x14ac:dyDescent="0.25">
      <c r="A372" s="9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</row>
    <row r="373" spans="1:27" x14ac:dyDescent="0.25">
      <c r="A373" s="7" t="s">
        <v>63</v>
      </c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>
        <f>SUM(R374:R375)</f>
        <v>40140844686</v>
      </c>
      <c r="S373" s="16">
        <f t="shared" ref="S373:W373" si="135">SUM(S374:S375)</f>
        <v>39950156726</v>
      </c>
      <c r="T373" s="16">
        <f t="shared" si="135"/>
        <v>3233696000</v>
      </c>
      <c r="U373" s="16">
        <f t="shared" si="135"/>
        <v>2885877041</v>
      </c>
      <c r="V373" s="16">
        <f t="shared" si="135"/>
        <v>9601600000</v>
      </c>
      <c r="W373" s="16">
        <f t="shared" si="135"/>
        <v>7882195667</v>
      </c>
      <c r="X373" s="18"/>
      <c r="Y373" s="18"/>
      <c r="Z373" s="18"/>
      <c r="AA373" s="18"/>
    </row>
    <row r="374" spans="1:27" x14ac:dyDescent="0.25">
      <c r="A374" s="8" t="s">
        <v>3</v>
      </c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>
        <v>9282606269</v>
      </c>
      <c r="S374" s="18">
        <v>9091918309</v>
      </c>
      <c r="T374" s="18">
        <v>3233696000</v>
      </c>
      <c r="U374" s="18">
        <v>2885877041</v>
      </c>
      <c r="V374" s="18">
        <v>9601600000</v>
      </c>
      <c r="W374" s="18">
        <v>7882195667</v>
      </c>
      <c r="X374" s="18"/>
      <c r="Y374" s="18"/>
      <c r="Z374" s="18"/>
      <c r="AA374" s="18"/>
    </row>
    <row r="375" spans="1:27" x14ac:dyDescent="0.25">
      <c r="A375" s="8" t="s">
        <v>5</v>
      </c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>
        <f>SUM(R376:R377)</f>
        <v>30858238417</v>
      </c>
      <c r="S375" s="18">
        <f t="shared" ref="S375:W375" si="136">SUM(S376:S377)</f>
        <v>30858238417</v>
      </c>
      <c r="T375" s="18">
        <f t="shared" si="136"/>
        <v>0</v>
      </c>
      <c r="U375" s="18">
        <f t="shared" si="136"/>
        <v>0</v>
      </c>
      <c r="V375" s="18">
        <f t="shared" si="136"/>
        <v>0</v>
      </c>
      <c r="W375" s="18">
        <f t="shared" si="136"/>
        <v>0</v>
      </c>
      <c r="X375" s="18"/>
      <c r="Y375" s="18"/>
      <c r="Z375" s="18"/>
      <c r="AA375" s="18"/>
    </row>
    <row r="376" spans="1:27" x14ac:dyDescent="0.25">
      <c r="A376" s="9" t="s">
        <v>6</v>
      </c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>
        <v>30284700311</v>
      </c>
      <c r="S376" s="18">
        <v>30284700311</v>
      </c>
      <c r="T376" s="18"/>
      <c r="U376" s="18"/>
      <c r="V376" s="18"/>
      <c r="W376" s="18"/>
      <c r="X376" s="18"/>
      <c r="Y376" s="18"/>
      <c r="Z376" s="18"/>
      <c r="AA376" s="18"/>
    </row>
    <row r="377" spans="1:27" x14ac:dyDescent="0.25">
      <c r="A377" s="9" t="s">
        <v>7</v>
      </c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>
        <v>573538106</v>
      </c>
      <c r="S377" s="18">
        <v>573538106</v>
      </c>
      <c r="T377" s="18"/>
      <c r="U377" s="18"/>
      <c r="V377" s="18"/>
      <c r="W377" s="18"/>
      <c r="X377" s="18"/>
      <c r="Y377" s="18"/>
      <c r="Z377" s="18"/>
      <c r="AA377" s="18"/>
    </row>
    <row r="378" spans="1:27" x14ac:dyDescent="0.25">
      <c r="A378" s="9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</row>
    <row r="379" spans="1:27" x14ac:dyDescent="0.25">
      <c r="A379" s="7" t="s">
        <v>64</v>
      </c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>
        <v>213769861774</v>
      </c>
      <c r="S379" s="16">
        <f t="shared" ref="S379:AA379" si="137">SUM(S380:S381)</f>
        <v>187181016316</v>
      </c>
      <c r="T379" s="16">
        <f t="shared" si="137"/>
        <v>384164357000</v>
      </c>
      <c r="U379" s="16">
        <f t="shared" si="137"/>
        <v>356915423562</v>
      </c>
      <c r="V379" s="16">
        <f t="shared" si="137"/>
        <v>564202689000</v>
      </c>
      <c r="W379" s="16">
        <f t="shared" si="137"/>
        <v>528309996614</v>
      </c>
      <c r="X379" s="16">
        <f t="shared" si="137"/>
        <v>413399818000</v>
      </c>
      <c r="Y379" s="16">
        <f t="shared" si="137"/>
        <v>392270752555</v>
      </c>
      <c r="Z379" s="16">
        <f t="shared" si="137"/>
        <v>414346874400</v>
      </c>
      <c r="AA379" s="16">
        <f t="shared" si="137"/>
        <v>384901512762</v>
      </c>
    </row>
    <row r="380" spans="1:27" x14ac:dyDescent="0.25">
      <c r="A380" s="8" t="s">
        <v>3</v>
      </c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>
        <v>21412773089</v>
      </c>
      <c r="S380" s="18">
        <v>17930806940</v>
      </c>
      <c r="T380" s="18">
        <v>65639068000</v>
      </c>
      <c r="U380" s="18">
        <v>62937088090</v>
      </c>
      <c r="V380" s="18">
        <v>74480880000</v>
      </c>
      <c r="W380" s="18">
        <v>68412438253</v>
      </c>
      <c r="X380" s="18">
        <f>+[2]Hoja11!B418</f>
        <v>78195261000</v>
      </c>
      <c r="Y380" s="18">
        <f>+[2]Hoja11!C418</f>
        <v>72768341017</v>
      </c>
      <c r="Z380" s="18">
        <f>+'[3]CONSOLIDADO AGREGADOS'!$F$236</f>
        <v>80145427400</v>
      </c>
      <c r="AA380" s="18">
        <f>+'[3]CONSOLIDADO AGREGADOS'!$J$236</f>
        <v>74552378177</v>
      </c>
    </row>
    <row r="381" spans="1:27" x14ac:dyDescent="0.25">
      <c r="A381" s="8" t="s">
        <v>5</v>
      </c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>
        <f t="shared" ref="R381:W381" si="138">SUM(R382:R383)</f>
        <v>192357088685</v>
      </c>
      <c r="S381" s="18">
        <f t="shared" si="138"/>
        <v>169250209376</v>
      </c>
      <c r="T381" s="18">
        <f t="shared" si="138"/>
        <v>318525289000</v>
      </c>
      <c r="U381" s="18">
        <f t="shared" si="138"/>
        <v>293978335472</v>
      </c>
      <c r="V381" s="18">
        <f t="shared" si="138"/>
        <v>489721809000</v>
      </c>
      <c r="W381" s="18">
        <f t="shared" si="138"/>
        <v>459897558361</v>
      </c>
      <c r="X381" s="18">
        <f t="shared" ref="X381:AA381" si="139">SUM(X382:X383)</f>
        <v>335204557000</v>
      </c>
      <c r="Y381" s="18">
        <f t="shared" si="139"/>
        <v>319502411538</v>
      </c>
      <c r="Z381" s="18">
        <f t="shared" si="139"/>
        <v>334201447000</v>
      </c>
      <c r="AA381" s="18">
        <f t="shared" si="139"/>
        <v>310349134585</v>
      </c>
    </row>
    <row r="382" spans="1:27" x14ac:dyDescent="0.25">
      <c r="A382" s="9" t="s">
        <v>6</v>
      </c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>
        <v>172078642791</v>
      </c>
      <c r="S382" s="18">
        <v>169250209376</v>
      </c>
      <c r="T382" s="18">
        <v>295648574407</v>
      </c>
      <c r="U382" s="18">
        <v>292960641084</v>
      </c>
      <c r="V382" s="18">
        <v>466293214570</v>
      </c>
      <c r="W382" s="18">
        <v>458668314756</v>
      </c>
      <c r="X382" s="18">
        <f>+[2]Hoja11!B425</f>
        <v>335204557000</v>
      </c>
      <c r="Y382" s="18">
        <f>+[2]Hoja11!C425</f>
        <v>319502411538</v>
      </c>
      <c r="Z382" s="18">
        <f>+'[3]CONSOLIDADO AGREGADOS'!$F$242</f>
        <v>334201447000</v>
      </c>
      <c r="AA382" s="18">
        <f>+'[3]CONSOLIDADO AGREGADOS'!$J$242</f>
        <v>310349134585</v>
      </c>
    </row>
    <row r="383" spans="1:27" x14ac:dyDescent="0.25">
      <c r="A383" s="9" t="s">
        <v>7</v>
      </c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>
        <v>20278445894</v>
      </c>
      <c r="S383" s="18">
        <v>0</v>
      </c>
      <c r="T383" s="18">
        <v>22876714593</v>
      </c>
      <c r="U383" s="18">
        <v>1017694388</v>
      </c>
      <c r="V383" s="18">
        <v>23428594430</v>
      </c>
      <c r="W383" s="18">
        <v>1229243605</v>
      </c>
      <c r="X383" s="18"/>
      <c r="Y383" s="18"/>
      <c r="Z383" s="18"/>
      <c r="AA383" s="18"/>
    </row>
    <row r="384" spans="1:27" x14ac:dyDescent="0.25">
      <c r="A384" s="14" t="s">
        <v>65</v>
      </c>
      <c r="B384" s="20">
        <f t="shared" ref="B384:AA384" si="140">+B366+B351+B342+B335+B304+B299+B283+B257+B229+B182+B166+B147+B123+B99+B57+B30+B5</f>
        <v>12250760705043.039</v>
      </c>
      <c r="C384" s="20">
        <f t="shared" si="140"/>
        <v>11537328314601.928</v>
      </c>
      <c r="D384" s="20">
        <f t="shared" si="140"/>
        <v>13972499786253</v>
      </c>
      <c r="E384" s="20">
        <f t="shared" si="140"/>
        <v>13061287133352.771</v>
      </c>
      <c r="F384" s="20">
        <f t="shared" si="140"/>
        <v>10835207274965</v>
      </c>
      <c r="G384" s="20">
        <f t="shared" si="140"/>
        <v>9961706798903.0898</v>
      </c>
      <c r="H384" s="20">
        <f t="shared" si="140"/>
        <v>10858499439853</v>
      </c>
      <c r="I384" s="20">
        <f t="shared" si="140"/>
        <v>9776809560925.5098</v>
      </c>
      <c r="J384" s="20">
        <f t="shared" si="140"/>
        <v>11286699589214</v>
      </c>
      <c r="K384" s="20">
        <f t="shared" si="140"/>
        <v>9844061091277.9004</v>
      </c>
      <c r="L384" s="20">
        <f t="shared" si="140"/>
        <v>12747259714300</v>
      </c>
      <c r="M384" s="20">
        <f t="shared" si="140"/>
        <v>11043296979521.809</v>
      </c>
      <c r="N384" s="20">
        <f t="shared" si="140"/>
        <v>13953302586688</v>
      </c>
      <c r="O384" s="20">
        <f t="shared" si="140"/>
        <v>11940796923747.16</v>
      </c>
      <c r="P384" s="20">
        <f t="shared" si="140"/>
        <v>16014459033927</v>
      </c>
      <c r="Q384" s="20">
        <f t="shared" si="140"/>
        <v>13708615212847.82</v>
      </c>
      <c r="R384" s="20">
        <f t="shared" si="140"/>
        <v>14898090803365</v>
      </c>
      <c r="S384" s="20">
        <f t="shared" si="140"/>
        <v>13397702456401.141</v>
      </c>
      <c r="T384" s="20">
        <f t="shared" si="140"/>
        <v>17105346860788</v>
      </c>
      <c r="U384" s="20">
        <f t="shared" si="140"/>
        <v>15698411856725.82</v>
      </c>
      <c r="V384" s="20">
        <f t="shared" si="140"/>
        <v>20412886778099</v>
      </c>
      <c r="W384" s="20">
        <f t="shared" si="140"/>
        <v>17965200507502.59</v>
      </c>
      <c r="X384" s="20">
        <f t="shared" si="140"/>
        <v>22138950652703</v>
      </c>
      <c r="Y384" s="20">
        <f t="shared" si="140"/>
        <v>19545669610129.078</v>
      </c>
      <c r="Z384" s="20">
        <f t="shared" si="140"/>
        <v>20693891636821</v>
      </c>
      <c r="AA384" s="20">
        <f t="shared" si="140"/>
        <v>18714548293895</v>
      </c>
    </row>
    <row r="385" spans="1:1" x14ac:dyDescent="0.25">
      <c r="A385" t="s">
        <v>66</v>
      </c>
    </row>
    <row r="386" spans="1:1" x14ac:dyDescent="0.25">
      <c r="A386" t="s">
        <v>67</v>
      </c>
    </row>
  </sheetData>
  <mergeCells count="14">
    <mergeCell ref="A3:A4"/>
    <mergeCell ref="Z3:AA3"/>
    <mergeCell ref="N3:O3"/>
    <mergeCell ref="P3:Q3"/>
    <mergeCell ref="R3:S3"/>
    <mergeCell ref="T3:U3"/>
    <mergeCell ref="V3:W3"/>
    <mergeCell ref="X3:Y3"/>
    <mergeCell ref="L3:M3"/>
    <mergeCell ref="B3:C3"/>
    <mergeCell ref="D3:E3"/>
    <mergeCell ref="F3:G3"/>
    <mergeCell ref="H3:I3"/>
    <mergeCell ref="J3:K3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5" scale="65" orientation="landscape" r:id="rId1"/>
  <rowBreaks count="1" manualBreakCount="1">
    <brk id="2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Punto 4_presentacion</vt:lpstr>
      <vt:lpstr>'Punto 4_presentacion'!Títulos_a_imprimir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Jeanet Constanza Saenz Gonzalez</dc:creator>
  <cp:lastModifiedBy>Jose Vicente CastroTorres</cp:lastModifiedBy>
  <cp:lastPrinted>2021-02-18T19:12:13Z</cp:lastPrinted>
  <dcterms:created xsi:type="dcterms:W3CDTF">2021-02-18T15:59:11Z</dcterms:created>
  <dcterms:modified xsi:type="dcterms:W3CDTF">2021-02-19T16:40:23Z</dcterms:modified>
</cp:coreProperties>
</file>