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ASTRO\D\Mis Documentos\2021\Organismos de Control\Concejo\"/>
    </mc:Choice>
  </mc:AlternateContent>
  <xr:revisionPtr revIDLastSave="0" documentId="8_{7DC961F8-902B-4CC0-94BB-6BC10D2089B6}" xr6:coauthVersionLast="45" xr6:coauthVersionMax="45" xr10:uidLastSave="{00000000-0000-0000-0000-000000000000}"/>
  <bookViews>
    <workbookView xWindow="-120" yWindow="-120" windowWidth="20730" windowHeight="11160" activeTab="1" xr2:uid="{9F23CE55-498A-48FC-A727-C3E4F425B886}"/>
  </bookViews>
  <sheets>
    <sheet name="Punto 13 _ajustado" sheetId="1" r:id="rId1"/>
    <sheet name="CONSOLIDAD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J123" i="1" s="1"/>
  <c r="J126" i="1" s="1"/>
  <c r="K47" i="1"/>
  <c r="L47" i="1"/>
  <c r="M47" i="1"/>
  <c r="N47" i="1"/>
  <c r="O47" i="1"/>
  <c r="P47" i="1"/>
  <c r="Q47" i="1"/>
  <c r="R47" i="1"/>
  <c r="R123" i="1" s="1"/>
  <c r="R126" i="1" s="1"/>
  <c r="S47" i="1"/>
  <c r="T47" i="1"/>
  <c r="U47" i="1"/>
  <c r="V47" i="1"/>
  <c r="W47" i="1"/>
  <c r="X47" i="1"/>
  <c r="Y47" i="1"/>
  <c r="Z47" i="1"/>
  <c r="Z123" i="1" s="1"/>
  <c r="Z126" i="1" s="1"/>
  <c r="AA47" i="1"/>
  <c r="B47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G126" i="1"/>
  <c r="C123" i="1"/>
  <c r="C126" i="1" s="1"/>
  <c r="D123" i="1"/>
  <c r="D126" i="1" s="1"/>
  <c r="E123" i="1"/>
  <c r="F123" i="1"/>
  <c r="F126" i="1" s="1"/>
  <c r="G123" i="1"/>
  <c r="H123" i="1"/>
  <c r="H126" i="1" s="1"/>
  <c r="I123" i="1"/>
  <c r="K123" i="1"/>
  <c r="K126" i="1" s="1"/>
  <c r="L123" i="1"/>
  <c r="L126" i="1" s="1"/>
  <c r="M123" i="1"/>
  <c r="N123" i="1"/>
  <c r="N126" i="1" s="1"/>
  <c r="O123" i="1"/>
  <c r="O126" i="1" s="1"/>
  <c r="P123" i="1"/>
  <c r="P126" i="1" s="1"/>
  <c r="Q123" i="1"/>
  <c r="S123" i="1"/>
  <c r="S126" i="1" s="1"/>
  <c r="T123" i="1"/>
  <c r="T126" i="1" s="1"/>
  <c r="U123" i="1"/>
  <c r="V123" i="1"/>
  <c r="V126" i="1" s="1"/>
  <c r="W123" i="1"/>
  <c r="W126" i="1" s="1"/>
  <c r="X123" i="1"/>
  <c r="X126" i="1" s="1"/>
  <c r="Y123" i="1"/>
  <c r="AA123" i="1"/>
  <c r="AA126" i="1" s="1"/>
  <c r="B125" i="1"/>
  <c r="B123" i="1"/>
  <c r="B126" i="1" s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B117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B114" i="1"/>
  <c r="U112" i="1"/>
  <c r="V112" i="1"/>
  <c r="W112" i="1"/>
  <c r="T112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B110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B108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B105" i="1"/>
  <c r="AA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H103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B100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B98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B96" i="1"/>
  <c r="AA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B93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B91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B87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B85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B82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B80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B77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B74" i="1"/>
  <c r="Z71" i="1"/>
  <c r="AA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B71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B68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B66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B63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B61" i="1"/>
  <c r="C59" i="1"/>
  <c r="D59" i="1"/>
  <c r="E59" i="1"/>
  <c r="B59" i="1"/>
  <c r="X56" i="1"/>
  <c r="Y56" i="1"/>
  <c r="Z56" i="1"/>
  <c r="AA56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 s="1"/>
  <c r="B54" i="1"/>
  <c r="X52" i="1"/>
  <c r="Y52" i="1"/>
  <c r="Z52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B50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B45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B41" i="1"/>
  <c r="M39" i="1"/>
  <c r="N39" i="1"/>
  <c r="O39" i="1"/>
  <c r="P39" i="1"/>
  <c r="Q39" i="1"/>
  <c r="R39" i="1"/>
  <c r="S39" i="1"/>
  <c r="T39" i="1"/>
  <c r="U39" i="1"/>
  <c r="V39" i="1"/>
  <c r="W39" i="1"/>
  <c r="L39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B35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B33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B31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B2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B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B2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Z18" i="1"/>
  <c r="AA18" i="1"/>
  <c r="B18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B16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B1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B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B49" i="2"/>
  <c r="AB23" i="2"/>
  <c r="W57" i="1"/>
  <c r="W56" i="1" s="1"/>
  <c r="V57" i="1"/>
  <c r="V56" i="1" s="1"/>
  <c r="U57" i="1"/>
  <c r="U56" i="1" s="1"/>
  <c r="T57" i="1"/>
  <c r="T56" i="1" s="1"/>
  <c r="S57" i="1"/>
  <c r="S56" i="1" s="1"/>
  <c r="R57" i="1"/>
  <c r="R56" i="1" s="1"/>
  <c r="W53" i="1"/>
  <c r="W52" i="1" s="1"/>
  <c r="V53" i="1"/>
  <c r="V52" i="1" s="1"/>
  <c r="U53" i="1"/>
  <c r="U52" i="1" s="1"/>
  <c r="T53" i="1"/>
  <c r="T52" i="1" s="1"/>
  <c r="S53" i="1"/>
  <c r="S52" i="1" s="1"/>
  <c r="R53" i="1"/>
  <c r="R52" i="1" s="1"/>
  <c r="Y21" i="1"/>
  <c r="Y18" i="1" s="1"/>
  <c r="X21" i="1"/>
  <c r="X18" i="1" s="1"/>
  <c r="U126" i="1" l="1"/>
  <c r="M126" i="1"/>
  <c r="E126" i="1"/>
  <c r="Q126" i="1"/>
  <c r="I126" i="1"/>
  <c r="Y126" i="1"/>
</calcChain>
</file>

<file path=xl/sharedStrings.xml><?xml version="1.0" encoding="utf-8"?>
<sst xmlns="http://schemas.openxmlformats.org/spreadsheetml/2006/main" count="227" uniqueCount="58">
  <si>
    <t>PRESUPUESTO ANUAL</t>
  </si>
  <si>
    <t>ENTIDAD/ RUBROS</t>
  </si>
  <si>
    <t>APROPIACION VIGENTE</t>
  </si>
  <si>
    <t>COMPROMISOS ACUMULADOS</t>
  </si>
  <si>
    <t>PERSONERIA</t>
  </si>
  <si>
    <t>Impresos y Publicaciones</t>
  </si>
  <si>
    <t>Información</t>
  </si>
  <si>
    <t>Servicios de publicidad y el suministro de espacio o tiempo publicitarios</t>
  </si>
  <si>
    <t>SECRETARIA GENERAL</t>
  </si>
  <si>
    <t>VEEDURIA</t>
  </si>
  <si>
    <t>SECRETARÍA DISTRITAL DE GOBIERNO</t>
  </si>
  <si>
    <t>SECRETARÍA DISTRITAL DE HACIENDA</t>
  </si>
  <si>
    <t>SECRETARÍA DE EDUCACIÓN DEL DISTRITO</t>
  </si>
  <si>
    <t>SECRETARIA DISTRITAL DE MOVILIDAD</t>
  </si>
  <si>
    <t>SECRETARÍA DISTRITAL DE DESARROLLO ECONOMICO</t>
  </si>
  <si>
    <t>SECRETARÍA DISTRITAL DE HABITAT</t>
  </si>
  <si>
    <t>SECRETARÍA DISTRITAL DE CULTURA, RECREACIÓN Y DEPORTE</t>
  </si>
  <si>
    <t>SECRETARÍA DISTRITAL PLANEACIÓN</t>
  </si>
  <si>
    <t>SECRETARÍA DISTRITAL DE LA MUJER</t>
  </si>
  <si>
    <t>SECRETARÍA DISTRITAL DE INTEGRACIÓN SOCIAL</t>
  </si>
  <si>
    <t>DEPARTAMENTO ADMINISTRATIVO SERVICIO CIVIL DISTRITAL</t>
  </si>
  <si>
    <t>SECRETARÍA DISTRITAL DE AMBIENTE</t>
  </si>
  <si>
    <t>DEPARTAMENTO ADMINISTRATIVO DE LA DEFENSORIA DEL ESPACIO PÚBLICO</t>
  </si>
  <si>
    <t>SECRETARÍA JURÍDICA DISTRITAL</t>
  </si>
  <si>
    <t>UNIDAD ADMINISTRATIVA ESPECIAL CUERPO OFICIAL DE BOMBEROS</t>
  </si>
  <si>
    <t xml:space="preserve">SECRETARÍA DISTRITAL DE SEGURIDAD, CONVIVENCIA Y JUSTICIA </t>
  </si>
  <si>
    <t>FONDATT</t>
  </si>
  <si>
    <t>INSTITUTO PARA LA ECONOMIA SOCIAL - IPES</t>
  </si>
  <si>
    <t>FONDO FINANCIERO DISTRITAL DE SALUD</t>
  </si>
  <si>
    <t>INSTITUTO DISTRITAL DE GESTIÓN DE RIESGOS Y CAMBIO CLIMÁTICO - IDIGER</t>
  </si>
  <si>
    <t xml:space="preserve">INSTITUTO DE DESARROLLO URBANO - IDU </t>
  </si>
  <si>
    <t>FONDO DE PRESTACIONES ECONOMICAS, CESANTIAS Y PENSIONES - FONCEP</t>
  </si>
  <si>
    <t>CAJA DE LA VIVIENDA POPULAR</t>
  </si>
  <si>
    <t>INSTITUTO DISTRITAL DE RECREACIÓN Y DEPORTE -IDRD</t>
  </si>
  <si>
    <t>INSTITUTO DISTRITAL DEL PATRIMONIO CULTURAL</t>
  </si>
  <si>
    <t>INSTITUTO PARA LA PROTECCIÓN DE LA NIÑEZ Y LA JUVENTUD - IDIPRON</t>
  </si>
  <si>
    <t>FUNDACIÓN GILBERTO ALZATE AVENDAÑO</t>
  </si>
  <si>
    <t>ORQUESTA FILARMONICA</t>
  </si>
  <si>
    <t>FONDO DE VIGILANCIA Y SEGURIDAD</t>
  </si>
  <si>
    <t>JARDIN BOTANICO JOSE CELESTINO MUTIS</t>
  </si>
  <si>
    <t>INSTITUTO PARA LA INVESTIGACIÓN EDUCATIVA Y DESARROLLO PEDAGÓGICO - IDEP</t>
  </si>
  <si>
    <t>INSTITUTO DISTRITAL DE LA PARTCIPACIÓN Y ACCIÓN COMUNAL</t>
  </si>
  <si>
    <t>INSTITUTO DISTRITAL DE TURISMO</t>
  </si>
  <si>
    <t>INSTITUTO DISTRITAL DE LAS ARTES - IDARTES</t>
  </si>
  <si>
    <t>UNIDAD ADMINISTRATIVA ESPECIAL CATASTRO DISTRITAL</t>
  </si>
  <si>
    <t>UNIDAD ADMINISTRATIVA ESPECIAL DE REHABILITACIÓN Y MANTENIMIENTO VIAL</t>
  </si>
  <si>
    <t>UNIDAD ADMINISTRATIVA ESPECIAL DE SERVICIOS PÚBLICOS</t>
  </si>
  <si>
    <t>INSTITUTO DISTRITAL DE PROTECCIÓN Y BIENESTAR ANIMAL - IDPYBA</t>
  </si>
  <si>
    <t>UNIVERSIDAD DISTRITAL</t>
  </si>
  <si>
    <t xml:space="preserve">CONTRALORIA DE BOGOTÁ </t>
  </si>
  <si>
    <t>Publicidad</t>
  </si>
  <si>
    <t>TOTAL GASTOS PUBLICIDAD</t>
  </si>
  <si>
    <t>EJECUCION PRESUPUESTAL HISTORICA 2008-2020</t>
  </si>
  <si>
    <t>Fuente Ejecuciones Presupuestales Predis</t>
  </si>
  <si>
    <t>Elaboró SDH-DDP-SFD</t>
  </si>
  <si>
    <t xml:space="preserve">Nota: Apartir del 2019 con el nuevo plan de cuentas el rubro es servicios de publicidad </t>
  </si>
  <si>
    <t xml:space="preserve">RUBROS FUNCIONAMIENTO RELACIONADOS CON PUBLICIDAD </t>
  </si>
  <si>
    <t>RUBROS FUNCIONAMIENTO IMPRESOS Y PÚBLICACIONES, INFORMACIÓN Y  SERVICIOS  DE PÚBLICIDAD Y SUMINISTROS DE ESPACIOS O TIEMPOS PUBLICITARIOS (millones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</si>
</sst>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5351115451523"/>
      </left>
      <right style="thin">
        <color theme="4" tint="0.39985351115451523"/>
      </right>
      <top/>
      <bottom/>
      <diagonal/>
    </border>
    <border>
      <left/>
      <right style="thin">
        <color theme="4" tint="0.39985351115451523"/>
      </right>
      <top style="thin">
        <color theme="4" tint="0.39985351115451523"/>
      </top>
      <bottom/>
      <diagonal/>
    </border>
    <border>
      <left/>
      <right style="thin">
        <color theme="4" tint="0.39985351115451523"/>
      </right>
      <top/>
      <bottom/>
      <diagonal/>
    </border>
    <border>
      <left/>
      <right style="thin">
        <color theme="4" tint="0.39985351115451523"/>
      </right>
      <top/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2299264503923"/>
      </right>
      <top/>
      <bottom/>
      <diagonal/>
    </border>
    <border>
      <left style="thin">
        <color theme="4" tint="0.39985351115451523"/>
      </left>
      <right style="thin">
        <color theme="4" tint="0.39982299264503923"/>
      </right>
      <top/>
      <bottom style="thin">
        <color theme="4" tint="0.39985351115451523"/>
      </bottom>
      <diagonal/>
    </border>
    <border>
      <left style="thin">
        <color theme="4" tint="0.39982299264503923"/>
      </left>
      <right style="thin">
        <color theme="4" tint="0.39985351115451523"/>
      </right>
      <top style="thin">
        <color theme="4" tint="0.39979247413556324"/>
      </top>
      <bottom style="thin">
        <color theme="4" tint="0.399884029663991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79247413556324"/>
      </top>
      <bottom style="thin">
        <color theme="4" tint="0.39988402966399123"/>
      </bottom>
      <diagonal/>
    </border>
    <border>
      <left style="thin">
        <color theme="4" tint="0.39982299264503923"/>
      </left>
      <right style="thin">
        <color theme="4" tint="0.39982299264503923"/>
      </right>
      <top style="thin">
        <color theme="4" tint="0.39982299264503923"/>
      </top>
      <bottom/>
      <diagonal/>
    </border>
    <border>
      <left style="thin">
        <color theme="4" tint="0.39982299264503923"/>
      </left>
      <right style="thin">
        <color theme="4" tint="0.39982299264503923"/>
      </right>
      <top/>
      <bottom style="thin">
        <color theme="4" tint="0.399822992645039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2" fillId="2" borderId="1" xfId="0" applyFont="1" applyFill="1" applyBorder="1"/>
    <xf numFmtId="0" fontId="2" fillId="3" borderId="6" xfId="0" applyFont="1" applyFill="1" applyBorder="1"/>
    <xf numFmtId="0" fontId="0" fillId="3" borderId="6" xfId="0" applyFill="1" applyBorder="1"/>
    <xf numFmtId="3" fontId="0" fillId="3" borderId="6" xfId="0" applyNumberFormat="1" applyFill="1" applyBorder="1" applyAlignment="1">
      <alignment wrapText="1"/>
    </xf>
    <xf numFmtId="0" fontId="0" fillId="0" borderId="6" xfId="0" applyBorder="1"/>
    <xf numFmtId="0" fontId="2" fillId="5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0" fillId="3" borderId="6" xfId="0" applyFont="1" applyFill="1" applyBorder="1"/>
    <xf numFmtId="0" fontId="0" fillId="3" borderId="0" xfId="0" applyFont="1" applyFill="1"/>
    <xf numFmtId="0" fontId="0" fillId="3" borderId="6" xfId="0" applyFont="1" applyFill="1" applyBorder="1" applyAlignment="1">
      <alignment wrapText="1"/>
    </xf>
    <xf numFmtId="164" fontId="2" fillId="3" borderId="4" xfId="0" applyNumberFormat="1" applyFont="1" applyFill="1" applyBorder="1"/>
    <xf numFmtId="164" fontId="0" fillId="3" borderId="4" xfId="0" applyNumberFormat="1" applyFill="1" applyBorder="1"/>
    <xf numFmtId="164" fontId="0" fillId="3" borderId="2" xfId="0" applyNumberFormat="1" applyFill="1" applyBorder="1"/>
    <xf numFmtId="164" fontId="2" fillId="4" borderId="4" xfId="0" applyNumberFormat="1" applyFont="1" applyFill="1" applyBorder="1"/>
    <xf numFmtId="164" fontId="2" fillId="4" borderId="2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4" fontId="0" fillId="0" borderId="2" xfId="0" applyNumberFormat="1" applyBorder="1"/>
    <xf numFmtId="164" fontId="2" fillId="5" borderId="5" xfId="0" applyNumberFormat="1" applyFont="1" applyFill="1" applyBorder="1" applyAlignment="1">
      <alignment vertical="center"/>
    </xf>
    <xf numFmtId="164" fontId="0" fillId="3" borderId="4" xfId="0" applyNumberFormat="1" applyFont="1" applyFill="1" applyBorder="1"/>
    <xf numFmtId="164" fontId="0" fillId="4" borderId="4" xfId="0" applyNumberFormat="1" applyFont="1" applyFill="1" applyBorder="1"/>
    <xf numFmtId="164" fontId="0" fillId="3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anza/2021/Oficios/Concejo/Control%20politico/Punto13_publi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2019"/>
      <sheetName val="base2019"/>
      <sheetName val="Tabla dinamica x Ent Publicacio"/>
      <sheetName val="Hoja2"/>
      <sheetName val="CUADRO 2019"/>
      <sheetName val="Punto 13 _ajustado"/>
      <sheetName val="_x0009__x0009__x0009__x0009__x0009__x0009__x0009__x0009__x0009__x0009__x0009__x0009__x0009__x0009__x0009__x0009__x0009__x0009__x0009__x0009__x0009__x0009__x0009__x0009__x0009__x0009__x0009__x0009__x0009__x0009__x0009_"/>
    </sheetNames>
    <sheetDataSet>
      <sheetData sheetId="0" refreshError="1"/>
      <sheetData sheetId="1" refreshError="1">
        <row r="1938">
          <cell r="O1938">
            <v>1832722000</v>
          </cell>
          <cell r="T1938">
            <v>1832722000</v>
          </cell>
        </row>
        <row r="2154">
          <cell r="O2154">
            <v>208204000</v>
          </cell>
          <cell r="T2154">
            <v>208203955</v>
          </cell>
        </row>
      </sheetData>
      <sheetData sheetId="2" refreshError="1"/>
      <sheetData sheetId="3" refreshError="1">
        <row r="133">
          <cell r="AC133">
            <v>8800000</v>
          </cell>
          <cell r="AD133">
            <v>693200</v>
          </cell>
          <cell r="AF133">
            <v>33695443</v>
          </cell>
          <cell r="AG133">
            <v>28238943</v>
          </cell>
          <cell r="AI133">
            <v>79465894</v>
          </cell>
          <cell r="AJ133">
            <v>59454858</v>
          </cell>
        </row>
        <row r="135">
          <cell r="AC135">
            <v>13500000</v>
          </cell>
          <cell r="AD135">
            <v>439000</v>
          </cell>
          <cell r="AF135">
            <v>132000000</v>
          </cell>
          <cell r="AG135">
            <v>8123200</v>
          </cell>
          <cell r="AI135">
            <v>8909000</v>
          </cell>
          <cell r="AJ135">
            <v>695000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5C03-F061-4606-AA4A-9172B9C5A6C5}">
  <dimension ref="A1:AB135"/>
  <sheetViews>
    <sheetView workbookViewId="0">
      <selection activeCell="B1" sqref="B1:AA1048576"/>
    </sheetView>
  </sheetViews>
  <sheetFormatPr baseColWidth="10" defaultRowHeight="15" x14ac:dyDescent="0.25"/>
  <cols>
    <col min="1" max="1" width="39.85546875" customWidth="1"/>
    <col min="2" max="27" width="16.7109375" customWidth="1"/>
  </cols>
  <sheetData>
    <row r="1" spans="1:27" ht="15.75" x14ac:dyDescent="0.25">
      <c r="A1" s="4" t="s">
        <v>0</v>
      </c>
    </row>
    <row r="2" spans="1:27" ht="15.75" x14ac:dyDescent="0.25">
      <c r="A2" s="4" t="s">
        <v>52</v>
      </c>
    </row>
    <row r="3" spans="1:27" ht="15.75" x14ac:dyDescent="0.25">
      <c r="A3" s="4" t="s">
        <v>56</v>
      </c>
    </row>
    <row r="4" spans="1:27" x14ac:dyDescent="0.25">
      <c r="A4" s="31" t="s">
        <v>1</v>
      </c>
      <c r="B4" s="33">
        <v>2008</v>
      </c>
      <c r="C4" s="30"/>
      <c r="D4" s="30">
        <v>2009</v>
      </c>
      <c r="E4" s="30"/>
      <c r="F4" s="30">
        <v>2010</v>
      </c>
      <c r="G4" s="30"/>
      <c r="H4" s="30">
        <v>2011</v>
      </c>
      <c r="I4" s="30"/>
      <c r="J4" s="30">
        <v>2012</v>
      </c>
      <c r="K4" s="30"/>
      <c r="L4" s="30">
        <v>2013</v>
      </c>
      <c r="M4" s="30"/>
      <c r="N4" s="30">
        <v>2014</v>
      </c>
      <c r="O4" s="30"/>
      <c r="P4" s="30">
        <v>2015</v>
      </c>
      <c r="Q4" s="30"/>
      <c r="R4" s="30">
        <v>2016</v>
      </c>
      <c r="S4" s="30"/>
      <c r="T4" s="30">
        <v>2017</v>
      </c>
      <c r="U4" s="30"/>
      <c r="V4" s="30">
        <v>2018</v>
      </c>
      <c r="W4" s="30"/>
      <c r="X4" s="6">
        <v>2019</v>
      </c>
      <c r="Y4" s="6"/>
      <c r="Z4" s="6">
        <v>2020</v>
      </c>
      <c r="AA4" s="6"/>
    </row>
    <row r="5" spans="1:27" ht="30" x14ac:dyDescent="0.25">
      <c r="A5" s="32"/>
      <c r="B5" s="12" t="s">
        <v>2</v>
      </c>
      <c r="C5" s="13" t="s">
        <v>3</v>
      </c>
      <c r="D5" s="13" t="s">
        <v>2</v>
      </c>
      <c r="E5" s="13" t="s">
        <v>3</v>
      </c>
      <c r="F5" s="13" t="s">
        <v>2</v>
      </c>
      <c r="G5" s="13" t="s">
        <v>3</v>
      </c>
      <c r="H5" s="13" t="s">
        <v>2</v>
      </c>
      <c r="I5" s="13" t="s">
        <v>3</v>
      </c>
      <c r="J5" s="13" t="s">
        <v>2</v>
      </c>
      <c r="K5" s="13" t="s">
        <v>3</v>
      </c>
      <c r="L5" s="13" t="s">
        <v>2</v>
      </c>
      <c r="M5" s="13" t="s">
        <v>3</v>
      </c>
      <c r="N5" s="13" t="s">
        <v>2</v>
      </c>
      <c r="O5" s="13" t="s">
        <v>3</v>
      </c>
      <c r="P5" s="13" t="s">
        <v>2</v>
      </c>
      <c r="Q5" s="13" t="s">
        <v>3</v>
      </c>
      <c r="R5" s="13" t="s">
        <v>2</v>
      </c>
      <c r="S5" s="13" t="s">
        <v>3</v>
      </c>
      <c r="T5" s="13" t="s">
        <v>2</v>
      </c>
      <c r="U5" s="13" t="s">
        <v>3</v>
      </c>
      <c r="V5" s="13" t="s">
        <v>2</v>
      </c>
      <c r="W5" s="13" t="s">
        <v>3</v>
      </c>
      <c r="X5" s="13" t="s">
        <v>2</v>
      </c>
      <c r="Y5" s="13" t="s">
        <v>3</v>
      </c>
      <c r="Z5" s="13" t="s">
        <v>2</v>
      </c>
      <c r="AA5" s="13" t="s">
        <v>3</v>
      </c>
    </row>
    <row r="6" spans="1:27" s="1" customFormat="1" x14ac:dyDescent="0.25">
      <c r="A6" s="7" t="s">
        <v>4</v>
      </c>
      <c r="B6" s="18">
        <f>SUM(B7:B9)</f>
        <v>205897487</v>
      </c>
      <c r="C6" s="18">
        <f t="shared" ref="C6:AA6" si="0">SUM(C7:C9)</f>
        <v>194855181</v>
      </c>
      <c r="D6" s="18">
        <f t="shared" si="0"/>
        <v>176648000</v>
      </c>
      <c r="E6" s="18">
        <f t="shared" si="0"/>
        <v>137650165</v>
      </c>
      <c r="F6" s="18">
        <f t="shared" si="0"/>
        <v>134905200</v>
      </c>
      <c r="G6" s="18">
        <f t="shared" si="0"/>
        <v>109754051</v>
      </c>
      <c r="H6" s="18">
        <f t="shared" si="0"/>
        <v>67320000</v>
      </c>
      <c r="I6" s="18">
        <f t="shared" si="0"/>
        <v>57970752</v>
      </c>
      <c r="J6" s="18">
        <f t="shared" si="0"/>
        <v>52765180</v>
      </c>
      <c r="K6" s="18">
        <f t="shared" si="0"/>
        <v>52759129</v>
      </c>
      <c r="L6" s="18">
        <f t="shared" si="0"/>
        <v>84753000</v>
      </c>
      <c r="M6" s="18">
        <f t="shared" si="0"/>
        <v>80408697</v>
      </c>
      <c r="N6" s="18">
        <f t="shared" si="0"/>
        <v>86840000</v>
      </c>
      <c r="O6" s="18">
        <f t="shared" si="0"/>
        <v>86169614</v>
      </c>
      <c r="P6" s="18">
        <f t="shared" si="0"/>
        <v>91200000</v>
      </c>
      <c r="Q6" s="18">
        <f t="shared" si="0"/>
        <v>89905624</v>
      </c>
      <c r="R6" s="18">
        <f t="shared" si="0"/>
        <v>91148000</v>
      </c>
      <c r="S6" s="18">
        <f t="shared" si="0"/>
        <v>78763407</v>
      </c>
      <c r="T6" s="18">
        <f t="shared" si="0"/>
        <v>95350000</v>
      </c>
      <c r="U6" s="18">
        <f t="shared" si="0"/>
        <v>94734449</v>
      </c>
      <c r="V6" s="18">
        <f t="shared" si="0"/>
        <v>149460000</v>
      </c>
      <c r="W6" s="18">
        <f t="shared" si="0"/>
        <v>144624869</v>
      </c>
      <c r="X6" s="18">
        <f t="shared" si="0"/>
        <v>204800000</v>
      </c>
      <c r="Y6" s="18">
        <f t="shared" si="0"/>
        <v>191274014</v>
      </c>
      <c r="Z6" s="18">
        <f t="shared" si="0"/>
        <v>182335709</v>
      </c>
      <c r="AA6" s="18">
        <f t="shared" si="0"/>
        <v>157691268</v>
      </c>
    </row>
    <row r="7" spans="1:27" s="1" customFormat="1" x14ac:dyDescent="0.25">
      <c r="A7" s="8" t="s">
        <v>5</v>
      </c>
      <c r="B7" s="19">
        <v>120621987</v>
      </c>
      <c r="C7" s="20">
        <v>114991393</v>
      </c>
      <c r="D7" s="20">
        <v>101161000</v>
      </c>
      <c r="E7" s="20">
        <v>67468341</v>
      </c>
      <c r="F7" s="20">
        <v>88545200</v>
      </c>
      <c r="G7" s="20">
        <v>70363555</v>
      </c>
      <c r="H7" s="20">
        <v>27320000</v>
      </c>
      <c r="I7" s="20">
        <v>18337112</v>
      </c>
      <c r="J7" s="20">
        <v>22689180</v>
      </c>
      <c r="K7" s="20">
        <v>22688609</v>
      </c>
      <c r="L7" s="20">
        <v>27753000</v>
      </c>
      <c r="M7" s="20">
        <v>24942453</v>
      </c>
      <c r="N7" s="20">
        <v>16840000</v>
      </c>
      <c r="O7" s="20">
        <v>16633343</v>
      </c>
      <c r="P7" s="20">
        <v>21200000</v>
      </c>
      <c r="Q7" s="20">
        <v>21138842</v>
      </c>
      <c r="R7" s="20">
        <v>19048000</v>
      </c>
      <c r="S7" s="20">
        <v>17062693</v>
      </c>
      <c r="T7" s="20">
        <v>24949000</v>
      </c>
      <c r="U7" s="20">
        <v>24334428</v>
      </c>
      <c r="V7" s="20">
        <v>31620000</v>
      </c>
      <c r="W7" s="20">
        <v>26784869</v>
      </c>
      <c r="X7" s="20"/>
      <c r="Y7" s="20"/>
      <c r="Z7" s="20"/>
      <c r="AA7" s="20"/>
    </row>
    <row r="8" spans="1:27" s="1" customFormat="1" x14ac:dyDescent="0.25">
      <c r="A8" s="8" t="s">
        <v>6</v>
      </c>
      <c r="B8" s="19">
        <v>85275500</v>
      </c>
      <c r="C8" s="20">
        <v>79863788</v>
      </c>
      <c r="D8" s="20">
        <v>75487000</v>
      </c>
      <c r="E8" s="20">
        <v>70181824</v>
      </c>
      <c r="F8" s="20">
        <v>46360000</v>
      </c>
      <c r="G8" s="20">
        <v>39390496</v>
      </c>
      <c r="H8" s="20">
        <v>40000000</v>
      </c>
      <c r="I8" s="20">
        <v>39633640</v>
      </c>
      <c r="J8" s="20">
        <v>30076000</v>
      </c>
      <c r="K8" s="20">
        <v>30070520</v>
      </c>
      <c r="L8" s="20">
        <v>57000000</v>
      </c>
      <c r="M8" s="20">
        <v>55466244</v>
      </c>
      <c r="N8" s="20">
        <v>70000000</v>
      </c>
      <c r="O8" s="20">
        <v>69536271</v>
      </c>
      <c r="P8" s="20">
        <v>70000000</v>
      </c>
      <c r="Q8" s="20">
        <v>68766782</v>
      </c>
      <c r="R8" s="20">
        <v>72100000</v>
      </c>
      <c r="S8" s="20">
        <v>61700714</v>
      </c>
      <c r="T8" s="20">
        <v>70401000</v>
      </c>
      <c r="U8" s="20">
        <v>70400021</v>
      </c>
      <c r="V8" s="20">
        <v>117840000</v>
      </c>
      <c r="W8" s="20">
        <v>117840000</v>
      </c>
      <c r="X8" s="20"/>
      <c r="Y8" s="20"/>
      <c r="Z8" s="20"/>
      <c r="AA8" s="20"/>
    </row>
    <row r="9" spans="1:27" s="1" customFormat="1" ht="30" x14ac:dyDescent="0.25">
      <c r="A9" s="9" t="s">
        <v>7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>
        <v>204800000</v>
      </c>
      <c r="Y9" s="20">
        <v>191274014</v>
      </c>
      <c r="Z9" s="20">
        <v>182335709</v>
      </c>
      <c r="AA9" s="20">
        <v>157691268</v>
      </c>
    </row>
    <row r="10" spans="1:27" s="1" customFormat="1" x14ac:dyDescent="0.25">
      <c r="A10" s="7" t="s">
        <v>8</v>
      </c>
      <c r="B10" s="18">
        <f>SUM(B11:B13)</f>
        <v>4482172861</v>
      </c>
      <c r="C10" s="18">
        <f t="shared" ref="C10:AA10" si="1">SUM(C11:C13)</f>
        <v>4481621201</v>
      </c>
      <c r="D10" s="18">
        <f t="shared" si="1"/>
        <v>4900330814</v>
      </c>
      <c r="E10" s="18">
        <f t="shared" si="1"/>
        <v>4840349019</v>
      </c>
      <c r="F10" s="18">
        <f t="shared" si="1"/>
        <v>3434574187</v>
      </c>
      <c r="G10" s="18">
        <f t="shared" si="1"/>
        <v>3416607571</v>
      </c>
      <c r="H10" s="18">
        <f t="shared" si="1"/>
        <v>4343174729</v>
      </c>
      <c r="I10" s="18">
        <f t="shared" si="1"/>
        <v>4339958451</v>
      </c>
      <c r="J10" s="18">
        <f t="shared" si="1"/>
        <v>5521412504</v>
      </c>
      <c r="K10" s="18">
        <f t="shared" si="1"/>
        <v>5517064401</v>
      </c>
      <c r="L10" s="18">
        <f t="shared" si="1"/>
        <v>3761000000</v>
      </c>
      <c r="M10" s="18">
        <f t="shared" si="1"/>
        <v>3756002399</v>
      </c>
      <c r="N10" s="18">
        <f t="shared" si="1"/>
        <v>4323883201</v>
      </c>
      <c r="O10" s="18">
        <f t="shared" si="1"/>
        <v>4312186343</v>
      </c>
      <c r="P10" s="18">
        <f t="shared" si="1"/>
        <v>4485000000</v>
      </c>
      <c r="Q10" s="18">
        <f t="shared" si="1"/>
        <v>4455799325</v>
      </c>
      <c r="R10" s="18">
        <f t="shared" si="1"/>
        <v>4128475677</v>
      </c>
      <c r="S10" s="18">
        <f t="shared" si="1"/>
        <v>3189669956</v>
      </c>
      <c r="T10" s="18">
        <f t="shared" si="1"/>
        <v>4303907000</v>
      </c>
      <c r="U10" s="18">
        <f t="shared" si="1"/>
        <v>4277972622</v>
      </c>
      <c r="V10" s="18">
        <f t="shared" si="1"/>
        <v>4358328361</v>
      </c>
      <c r="W10" s="18">
        <f t="shared" si="1"/>
        <v>4345049755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</row>
    <row r="11" spans="1:27" s="1" customFormat="1" x14ac:dyDescent="0.25">
      <c r="A11" s="8" t="s">
        <v>5</v>
      </c>
      <c r="B11" s="19">
        <v>242172861</v>
      </c>
      <c r="C11" s="20">
        <v>241621201</v>
      </c>
      <c r="D11" s="20">
        <v>207973345</v>
      </c>
      <c r="E11" s="20">
        <v>147991550</v>
      </c>
      <c r="F11" s="20">
        <v>191978937</v>
      </c>
      <c r="G11" s="20">
        <v>174023524</v>
      </c>
      <c r="H11" s="20">
        <v>143174729</v>
      </c>
      <c r="I11" s="20">
        <v>139958451</v>
      </c>
      <c r="J11" s="20">
        <v>151443681</v>
      </c>
      <c r="K11" s="20">
        <v>147095578</v>
      </c>
      <c r="L11" s="20">
        <v>161000000</v>
      </c>
      <c r="M11" s="20">
        <v>156002399</v>
      </c>
      <c r="N11" s="20">
        <v>161000000</v>
      </c>
      <c r="O11" s="20">
        <v>149403142</v>
      </c>
      <c r="P11" s="20">
        <v>166000000</v>
      </c>
      <c r="Q11" s="20">
        <v>136799325</v>
      </c>
      <c r="R11" s="20">
        <v>128475677</v>
      </c>
      <c r="S11" s="20">
        <v>102669956</v>
      </c>
      <c r="T11" s="20">
        <v>103907000</v>
      </c>
      <c r="U11" s="20">
        <v>77972622</v>
      </c>
      <c r="V11" s="20">
        <v>58328361</v>
      </c>
      <c r="W11" s="20">
        <v>45049755</v>
      </c>
      <c r="X11" s="20"/>
      <c r="Y11" s="20"/>
      <c r="Z11" s="20"/>
      <c r="AA11" s="20"/>
    </row>
    <row r="12" spans="1:27" s="1" customFormat="1" x14ac:dyDescent="0.25">
      <c r="A12" s="8" t="s">
        <v>6</v>
      </c>
      <c r="B12" s="19">
        <v>4240000000</v>
      </c>
      <c r="C12" s="20">
        <v>4240000000</v>
      </c>
      <c r="D12" s="20">
        <v>4692357469</v>
      </c>
      <c r="E12" s="20">
        <v>4692357469</v>
      </c>
      <c r="F12" s="20">
        <v>3242595250</v>
      </c>
      <c r="G12" s="20">
        <v>3242584047</v>
      </c>
      <c r="H12" s="20">
        <v>4200000000</v>
      </c>
      <c r="I12" s="20">
        <v>4200000000</v>
      </c>
      <c r="J12" s="20">
        <v>5369968823</v>
      </c>
      <c r="K12" s="20">
        <v>5369968823</v>
      </c>
      <c r="L12" s="20">
        <v>3600000000</v>
      </c>
      <c r="M12" s="20">
        <v>3600000000</v>
      </c>
      <c r="N12" s="20">
        <v>4162883201</v>
      </c>
      <c r="O12" s="20">
        <v>4162783201</v>
      </c>
      <c r="P12" s="20">
        <v>4319000000</v>
      </c>
      <c r="Q12" s="20">
        <v>4319000000</v>
      </c>
      <c r="R12" s="20">
        <v>4000000000</v>
      </c>
      <c r="S12" s="20">
        <v>3087000000</v>
      </c>
      <c r="T12" s="20">
        <v>4200000000</v>
      </c>
      <c r="U12" s="20">
        <v>4200000000</v>
      </c>
      <c r="V12" s="20">
        <v>4300000000</v>
      </c>
      <c r="W12" s="20">
        <v>4300000000</v>
      </c>
      <c r="X12" s="20"/>
      <c r="Y12" s="20"/>
      <c r="Z12" s="20"/>
      <c r="AA12" s="20"/>
    </row>
    <row r="13" spans="1:27" s="1" customFormat="1" ht="30" x14ac:dyDescent="0.25">
      <c r="A13" s="9" t="s">
        <v>7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s="1" customFormat="1" x14ac:dyDescent="0.25">
      <c r="A14" s="7" t="s">
        <v>9</v>
      </c>
      <c r="B14" s="18">
        <f>+B15</f>
        <v>12513000</v>
      </c>
      <c r="C14" s="18">
        <f t="shared" ref="C14:AA14" si="2">+C15</f>
        <v>7451495</v>
      </c>
      <c r="D14" s="18">
        <f t="shared" si="2"/>
        <v>8383382</v>
      </c>
      <c r="E14" s="18">
        <f t="shared" si="2"/>
        <v>7666962</v>
      </c>
      <c r="F14" s="18">
        <f t="shared" si="2"/>
        <v>8876641</v>
      </c>
      <c r="G14" s="18">
        <f t="shared" si="2"/>
        <v>8221361</v>
      </c>
      <c r="H14" s="18">
        <f t="shared" si="2"/>
        <v>13497000</v>
      </c>
      <c r="I14" s="18">
        <f t="shared" si="2"/>
        <v>11014554</v>
      </c>
      <c r="J14" s="18">
        <f t="shared" si="2"/>
        <v>11000000</v>
      </c>
      <c r="K14" s="18">
        <f t="shared" si="2"/>
        <v>8641000</v>
      </c>
      <c r="L14" s="18">
        <f t="shared" si="2"/>
        <v>9000000</v>
      </c>
      <c r="M14" s="18">
        <f t="shared" si="2"/>
        <v>8386660</v>
      </c>
      <c r="N14" s="18">
        <f t="shared" si="2"/>
        <v>11500000</v>
      </c>
      <c r="O14" s="18">
        <f t="shared" si="2"/>
        <v>7328800</v>
      </c>
      <c r="P14" s="18">
        <f t="shared" si="2"/>
        <v>11300000</v>
      </c>
      <c r="Q14" s="18">
        <f t="shared" si="2"/>
        <v>7782170</v>
      </c>
      <c r="R14" s="18">
        <f t="shared" si="2"/>
        <v>15600000</v>
      </c>
      <c r="S14" s="18">
        <f t="shared" si="2"/>
        <v>4204396</v>
      </c>
      <c r="T14" s="18">
        <f t="shared" si="2"/>
        <v>16000000</v>
      </c>
      <c r="U14" s="18">
        <f t="shared" si="2"/>
        <v>926000</v>
      </c>
      <c r="V14" s="18">
        <f t="shared" si="2"/>
        <v>5000000</v>
      </c>
      <c r="W14" s="18">
        <f t="shared" si="2"/>
        <v>1510000</v>
      </c>
      <c r="X14" s="18">
        <f t="shared" si="2"/>
        <v>0</v>
      </c>
      <c r="Y14" s="18">
        <f t="shared" si="2"/>
        <v>0</v>
      </c>
      <c r="Z14" s="18">
        <f t="shared" si="2"/>
        <v>0</v>
      </c>
      <c r="AA14" s="18">
        <f t="shared" si="2"/>
        <v>0</v>
      </c>
    </row>
    <row r="15" spans="1:27" s="1" customFormat="1" x14ac:dyDescent="0.25">
      <c r="A15" s="8" t="s">
        <v>5</v>
      </c>
      <c r="B15" s="19">
        <v>12513000</v>
      </c>
      <c r="C15" s="20">
        <v>7451495</v>
      </c>
      <c r="D15" s="20">
        <v>8383382</v>
      </c>
      <c r="E15" s="20">
        <v>7666962</v>
      </c>
      <c r="F15" s="20">
        <v>8876641</v>
      </c>
      <c r="G15" s="20">
        <v>8221361</v>
      </c>
      <c r="H15" s="20">
        <v>13497000</v>
      </c>
      <c r="I15" s="20">
        <v>11014554</v>
      </c>
      <c r="J15" s="20">
        <v>11000000</v>
      </c>
      <c r="K15" s="20">
        <v>8641000</v>
      </c>
      <c r="L15" s="20">
        <v>9000000</v>
      </c>
      <c r="M15" s="20">
        <v>8386660</v>
      </c>
      <c r="N15" s="20">
        <v>11500000</v>
      </c>
      <c r="O15" s="20">
        <v>7328800</v>
      </c>
      <c r="P15" s="20">
        <v>11300000</v>
      </c>
      <c r="Q15" s="20">
        <v>7782170</v>
      </c>
      <c r="R15" s="20">
        <v>15600000</v>
      </c>
      <c r="S15" s="20">
        <v>4204396</v>
      </c>
      <c r="T15" s="20">
        <v>16000000</v>
      </c>
      <c r="U15" s="20">
        <v>926000</v>
      </c>
      <c r="V15" s="20">
        <v>5000000</v>
      </c>
      <c r="W15" s="20">
        <v>1510000</v>
      </c>
      <c r="X15" s="20"/>
      <c r="Y15" s="20"/>
      <c r="Z15" s="20"/>
      <c r="AA15" s="20"/>
    </row>
    <row r="16" spans="1:27" s="1" customFormat="1" x14ac:dyDescent="0.25">
      <c r="A16" s="7" t="s">
        <v>10</v>
      </c>
      <c r="B16" s="21">
        <f>+B17</f>
        <v>137657000</v>
      </c>
      <c r="C16" s="21">
        <f t="shared" ref="C16:Z16" si="3">+C17</f>
        <v>129332421</v>
      </c>
      <c r="D16" s="21">
        <f t="shared" si="3"/>
        <v>177000000</v>
      </c>
      <c r="E16" s="21">
        <f t="shared" si="3"/>
        <v>175405404</v>
      </c>
      <c r="F16" s="21">
        <f t="shared" si="3"/>
        <v>153298950</v>
      </c>
      <c r="G16" s="21">
        <f t="shared" si="3"/>
        <v>146216742</v>
      </c>
      <c r="H16" s="21">
        <f t="shared" si="3"/>
        <v>170000000</v>
      </c>
      <c r="I16" s="21">
        <f t="shared" si="3"/>
        <v>169939330</v>
      </c>
      <c r="J16" s="21">
        <f t="shared" si="3"/>
        <v>223838068</v>
      </c>
      <c r="K16" s="21">
        <f t="shared" si="3"/>
        <v>187368190</v>
      </c>
      <c r="L16" s="21">
        <f t="shared" si="3"/>
        <v>188000000</v>
      </c>
      <c r="M16" s="21">
        <f t="shared" si="3"/>
        <v>185232117</v>
      </c>
      <c r="N16" s="21">
        <f t="shared" si="3"/>
        <v>227755000</v>
      </c>
      <c r="O16" s="21">
        <f t="shared" si="3"/>
        <v>128916954</v>
      </c>
      <c r="P16" s="21">
        <f t="shared" si="3"/>
        <v>199000000</v>
      </c>
      <c r="Q16" s="21">
        <f t="shared" si="3"/>
        <v>160523703</v>
      </c>
      <c r="R16" s="21">
        <f t="shared" si="3"/>
        <v>54883002</v>
      </c>
      <c r="S16" s="21">
        <f t="shared" si="3"/>
        <v>54559572</v>
      </c>
      <c r="T16" s="21">
        <f t="shared" si="3"/>
        <v>186252456</v>
      </c>
      <c r="U16" s="21">
        <f t="shared" si="3"/>
        <v>169146753</v>
      </c>
      <c r="V16" s="21">
        <f t="shared" si="3"/>
        <v>84000000</v>
      </c>
      <c r="W16" s="21">
        <f t="shared" si="3"/>
        <v>33519518</v>
      </c>
      <c r="X16" s="21">
        <f t="shared" si="3"/>
        <v>0</v>
      </c>
      <c r="Y16" s="21">
        <f t="shared" si="3"/>
        <v>0</v>
      </c>
      <c r="Z16" s="21">
        <f t="shared" si="3"/>
        <v>0</v>
      </c>
      <c r="AA16" s="22"/>
    </row>
    <row r="17" spans="1:27" s="1" customFormat="1" x14ac:dyDescent="0.25">
      <c r="A17" s="8" t="s">
        <v>5</v>
      </c>
      <c r="B17" s="19">
        <v>137657000</v>
      </c>
      <c r="C17" s="20">
        <v>129332421</v>
      </c>
      <c r="D17" s="20">
        <v>177000000</v>
      </c>
      <c r="E17" s="20">
        <v>175405404</v>
      </c>
      <c r="F17" s="20">
        <v>153298950</v>
      </c>
      <c r="G17" s="20">
        <v>146216742</v>
      </c>
      <c r="H17" s="20">
        <v>170000000</v>
      </c>
      <c r="I17" s="20">
        <v>169939330</v>
      </c>
      <c r="J17" s="20">
        <v>223838068</v>
      </c>
      <c r="K17" s="20">
        <v>187368190</v>
      </c>
      <c r="L17" s="20">
        <v>188000000</v>
      </c>
      <c r="M17" s="20">
        <v>185232117</v>
      </c>
      <c r="N17" s="20">
        <v>227755000</v>
      </c>
      <c r="O17" s="20">
        <v>128916954</v>
      </c>
      <c r="P17" s="20">
        <v>199000000</v>
      </c>
      <c r="Q17" s="20">
        <v>160523703</v>
      </c>
      <c r="R17" s="20">
        <v>54883002</v>
      </c>
      <c r="S17" s="20">
        <v>54559572</v>
      </c>
      <c r="T17" s="20">
        <v>186252456</v>
      </c>
      <c r="U17" s="20">
        <v>169146753</v>
      </c>
      <c r="V17" s="20">
        <v>84000000</v>
      </c>
      <c r="W17" s="20">
        <v>33519518</v>
      </c>
      <c r="X17" s="20"/>
      <c r="Y17" s="20"/>
      <c r="Z17" s="20"/>
      <c r="AA17" s="20"/>
    </row>
    <row r="18" spans="1:27" s="1" customFormat="1" x14ac:dyDescent="0.25">
      <c r="A18" s="7" t="s">
        <v>11</v>
      </c>
      <c r="B18" s="18">
        <f>SUM(B19:B21)</f>
        <v>4259051831</v>
      </c>
      <c r="C18" s="18">
        <f t="shared" ref="C18:AA18" si="4">SUM(C19:C21)</f>
        <v>2944062956</v>
      </c>
      <c r="D18" s="18">
        <f t="shared" si="4"/>
        <v>5083462074</v>
      </c>
      <c r="E18" s="18">
        <f t="shared" si="4"/>
        <v>3978572571</v>
      </c>
      <c r="F18" s="18">
        <f t="shared" si="4"/>
        <v>5117550000</v>
      </c>
      <c r="G18" s="18">
        <f t="shared" si="4"/>
        <v>2436485504</v>
      </c>
      <c r="H18" s="18">
        <f t="shared" si="4"/>
        <v>5592307459</v>
      </c>
      <c r="I18" s="18">
        <f t="shared" si="4"/>
        <v>1786234416</v>
      </c>
      <c r="J18" s="18">
        <f t="shared" si="4"/>
        <v>3169356884</v>
      </c>
      <c r="K18" s="18">
        <f t="shared" si="4"/>
        <v>2878501222</v>
      </c>
      <c r="L18" s="18">
        <f t="shared" si="4"/>
        <v>3950508293</v>
      </c>
      <c r="M18" s="18">
        <f t="shared" si="4"/>
        <v>3323988777</v>
      </c>
      <c r="N18" s="18">
        <f t="shared" si="4"/>
        <v>3261329381</v>
      </c>
      <c r="O18" s="18">
        <f t="shared" si="4"/>
        <v>2694553549</v>
      </c>
      <c r="P18" s="18">
        <f t="shared" si="4"/>
        <v>2548306027</v>
      </c>
      <c r="Q18" s="18">
        <f t="shared" si="4"/>
        <v>2479247970</v>
      </c>
      <c r="R18" s="18">
        <f t="shared" si="4"/>
        <v>3718618000</v>
      </c>
      <c r="S18" s="18">
        <f t="shared" si="4"/>
        <v>2927561450</v>
      </c>
      <c r="T18" s="18">
        <f t="shared" si="4"/>
        <v>4091448041</v>
      </c>
      <c r="U18" s="18">
        <f t="shared" si="4"/>
        <v>3424861410</v>
      </c>
      <c r="V18" s="18">
        <f t="shared" si="4"/>
        <v>4502537000</v>
      </c>
      <c r="W18" s="18">
        <f t="shared" si="4"/>
        <v>4059200726</v>
      </c>
      <c r="X18" s="18">
        <f t="shared" si="4"/>
        <v>2040926000</v>
      </c>
      <c r="Y18" s="18">
        <f t="shared" si="4"/>
        <v>2040925955</v>
      </c>
      <c r="Z18" s="18">
        <f t="shared" si="4"/>
        <v>2175232000</v>
      </c>
      <c r="AA18" s="18">
        <f t="shared" si="4"/>
        <v>2094387480</v>
      </c>
    </row>
    <row r="19" spans="1:27" s="1" customFormat="1" x14ac:dyDescent="0.25">
      <c r="A19" s="8" t="s">
        <v>5</v>
      </c>
      <c r="B19" s="19">
        <v>2879971831</v>
      </c>
      <c r="C19" s="20">
        <v>1571407956</v>
      </c>
      <c r="D19" s="20">
        <v>4683462074</v>
      </c>
      <c r="E19" s="20">
        <v>3578572571</v>
      </c>
      <c r="F19" s="20">
        <v>4617550000</v>
      </c>
      <c r="G19" s="20">
        <v>1986485504</v>
      </c>
      <c r="H19" s="20">
        <v>3992307459</v>
      </c>
      <c r="I19" s="20">
        <v>373512594</v>
      </c>
      <c r="J19" s="20">
        <v>1819356884</v>
      </c>
      <c r="K19" s="20">
        <v>1529140311</v>
      </c>
      <c r="L19" s="20">
        <v>1999534293</v>
      </c>
      <c r="M19" s="20">
        <v>1373075425</v>
      </c>
      <c r="N19" s="20">
        <v>1767665381</v>
      </c>
      <c r="O19" s="20">
        <v>1454323301</v>
      </c>
      <c r="P19" s="20">
        <v>819006027</v>
      </c>
      <c r="Q19" s="20">
        <v>782309517</v>
      </c>
      <c r="R19" s="20">
        <v>1574861000</v>
      </c>
      <c r="S19" s="20">
        <v>1465147126</v>
      </c>
      <c r="T19" s="20">
        <v>1576000000</v>
      </c>
      <c r="U19" s="20">
        <v>949761420</v>
      </c>
      <c r="V19" s="20">
        <v>1321711000</v>
      </c>
      <c r="W19" s="20">
        <v>985850339</v>
      </c>
      <c r="X19" s="20"/>
      <c r="Y19" s="20"/>
      <c r="Z19" s="20"/>
      <c r="AA19" s="20"/>
    </row>
    <row r="20" spans="1:27" s="1" customFormat="1" x14ac:dyDescent="0.25">
      <c r="A20" s="8" t="s">
        <v>6</v>
      </c>
      <c r="B20" s="19">
        <v>1379080000</v>
      </c>
      <c r="C20" s="20">
        <v>1372655000</v>
      </c>
      <c r="D20" s="20">
        <v>400000000</v>
      </c>
      <c r="E20" s="20">
        <v>400000000</v>
      </c>
      <c r="F20" s="20">
        <v>500000000</v>
      </c>
      <c r="G20" s="20">
        <v>450000000</v>
      </c>
      <c r="H20" s="20">
        <v>1600000000</v>
      </c>
      <c r="I20" s="20">
        <v>1412721822</v>
      </c>
      <c r="J20" s="20">
        <v>1350000000</v>
      </c>
      <c r="K20" s="20">
        <v>1349360911</v>
      </c>
      <c r="L20" s="20">
        <v>1950974000</v>
      </c>
      <c r="M20" s="20">
        <v>1950913352</v>
      </c>
      <c r="N20" s="20">
        <v>1493664000</v>
      </c>
      <c r="O20" s="20">
        <v>1240230248</v>
      </c>
      <c r="P20" s="20">
        <v>1729300000</v>
      </c>
      <c r="Q20" s="20">
        <v>1696938453</v>
      </c>
      <c r="R20" s="20">
        <v>2143757000</v>
      </c>
      <c r="S20" s="20">
        <v>1462414324</v>
      </c>
      <c r="T20" s="20">
        <v>2515448041</v>
      </c>
      <c r="U20" s="20">
        <v>2475099990</v>
      </c>
      <c r="V20" s="20">
        <v>3180826000</v>
      </c>
      <c r="W20" s="20">
        <v>3073350387</v>
      </c>
      <c r="X20" s="20"/>
      <c r="Y20" s="20"/>
      <c r="Z20" s="20"/>
      <c r="AA20" s="20"/>
    </row>
    <row r="21" spans="1:27" s="1" customFormat="1" ht="30" x14ac:dyDescent="0.25">
      <c r="A21" s="9" t="s">
        <v>7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>
        <f>+[1]base2019!O1938+[1]base2019!O2154</f>
        <v>2040926000</v>
      </c>
      <c r="Y21" s="20">
        <f>+[1]base2019!T1938+[1]base2019!T2154</f>
        <v>2040925955</v>
      </c>
      <c r="Z21" s="20">
        <v>2175232000</v>
      </c>
      <c r="AA21" s="20">
        <v>2094387480</v>
      </c>
    </row>
    <row r="22" spans="1:27" s="1" customFormat="1" x14ac:dyDescent="0.25">
      <c r="A22" s="7" t="s">
        <v>12</v>
      </c>
      <c r="B22" s="23">
        <f>SUM(B23:B24)</f>
        <v>382667025</v>
      </c>
      <c r="C22" s="23">
        <f t="shared" ref="C22:AA22" si="5">SUM(C23:C24)</f>
        <v>380280502</v>
      </c>
      <c r="D22" s="23">
        <f t="shared" si="5"/>
        <v>398790000</v>
      </c>
      <c r="E22" s="23">
        <f t="shared" si="5"/>
        <v>271760311</v>
      </c>
      <c r="F22" s="23">
        <f t="shared" si="5"/>
        <v>300000000</v>
      </c>
      <c r="G22" s="23">
        <f t="shared" si="5"/>
        <v>261193219</v>
      </c>
      <c r="H22" s="23">
        <f t="shared" si="5"/>
        <v>309000000</v>
      </c>
      <c r="I22" s="23">
        <f t="shared" si="5"/>
        <v>302818046</v>
      </c>
      <c r="J22" s="23">
        <f t="shared" si="5"/>
        <v>261610480</v>
      </c>
      <c r="K22" s="23">
        <f t="shared" si="5"/>
        <v>232446645</v>
      </c>
      <c r="L22" s="23">
        <f t="shared" si="5"/>
        <v>228517257</v>
      </c>
      <c r="M22" s="23">
        <f t="shared" si="5"/>
        <v>217939608</v>
      </c>
      <c r="N22" s="23">
        <f t="shared" si="5"/>
        <v>238484000</v>
      </c>
      <c r="O22" s="23">
        <f t="shared" si="5"/>
        <v>94912615</v>
      </c>
      <c r="P22" s="23">
        <f t="shared" si="5"/>
        <v>651501460</v>
      </c>
      <c r="Q22" s="23">
        <f t="shared" si="5"/>
        <v>588887083</v>
      </c>
      <c r="R22" s="23">
        <f t="shared" si="5"/>
        <v>244424000</v>
      </c>
      <c r="S22" s="23">
        <f t="shared" si="5"/>
        <v>239409001</v>
      </c>
      <c r="T22" s="23">
        <f t="shared" si="5"/>
        <v>321456118</v>
      </c>
      <c r="U22" s="23">
        <f t="shared" si="5"/>
        <v>310805189</v>
      </c>
      <c r="V22" s="23">
        <f t="shared" si="5"/>
        <v>250877565</v>
      </c>
      <c r="W22" s="23">
        <f t="shared" si="5"/>
        <v>247693005</v>
      </c>
      <c r="X22" s="23">
        <f t="shared" si="5"/>
        <v>24339000</v>
      </c>
      <c r="Y22" s="23">
        <f t="shared" si="5"/>
        <v>23455900</v>
      </c>
      <c r="Z22" s="23">
        <f t="shared" si="5"/>
        <v>87786500</v>
      </c>
      <c r="AA22" s="23">
        <f t="shared" si="5"/>
        <v>87786500</v>
      </c>
    </row>
    <row r="23" spans="1:27" s="1" customFormat="1" x14ac:dyDescent="0.25">
      <c r="A23" s="8" t="s">
        <v>5</v>
      </c>
      <c r="B23" s="19">
        <v>382667025</v>
      </c>
      <c r="C23" s="20">
        <v>380280502</v>
      </c>
      <c r="D23" s="20">
        <v>398790000</v>
      </c>
      <c r="E23" s="20">
        <v>271760311</v>
      </c>
      <c r="F23" s="20">
        <v>300000000</v>
      </c>
      <c r="G23" s="20">
        <v>261193219</v>
      </c>
      <c r="H23" s="20">
        <v>309000000</v>
      </c>
      <c r="I23" s="20">
        <v>302818046</v>
      </c>
      <c r="J23" s="20">
        <v>261610480</v>
      </c>
      <c r="K23" s="20">
        <v>232446645</v>
      </c>
      <c r="L23" s="20">
        <v>228517257</v>
      </c>
      <c r="M23" s="20">
        <v>217939608</v>
      </c>
      <c r="N23" s="20">
        <v>238484000</v>
      </c>
      <c r="O23" s="20">
        <v>94912615</v>
      </c>
      <c r="P23" s="20">
        <v>651501460</v>
      </c>
      <c r="Q23" s="20">
        <v>588887083</v>
      </c>
      <c r="R23" s="20">
        <v>244424000</v>
      </c>
      <c r="S23" s="20">
        <v>239409001</v>
      </c>
      <c r="T23" s="20">
        <v>321456118</v>
      </c>
      <c r="U23" s="20">
        <v>310805189</v>
      </c>
      <c r="V23" s="20">
        <v>250877565</v>
      </c>
      <c r="W23" s="20">
        <v>247693005</v>
      </c>
      <c r="X23" s="20"/>
      <c r="Y23" s="20"/>
      <c r="Z23" s="20"/>
      <c r="AA23" s="20"/>
    </row>
    <row r="24" spans="1:27" s="1" customFormat="1" ht="30" x14ac:dyDescent="0.25">
      <c r="A24" s="9" t="s">
        <v>7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>
        <v>24339000</v>
      </c>
      <c r="Y24" s="20">
        <v>23455900</v>
      </c>
      <c r="Z24" s="20">
        <v>87786500</v>
      </c>
      <c r="AA24" s="20">
        <v>87786500</v>
      </c>
    </row>
    <row r="25" spans="1:27" s="1" customFormat="1" x14ac:dyDescent="0.25">
      <c r="A25" s="7" t="s">
        <v>13</v>
      </c>
      <c r="B25" s="18">
        <f>SUM(B26:B28)</f>
        <v>349825000</v>
      </c>
      <c r="C25" s="18">
        <f t="shared" ref="C25:AA25" si="6">SUM(C26:C28)</f>
        <v>327794911</v>
      </c>
      <c r="D25" s="18">
        <f t="shared" si="6"/>
        <v>97000000</v>
      </c>
      <c r="E25" s="18">
        <f t="shared" si="6"/>
        <v>93889596</v>
      </c>
      <c r="F25" s="18">
        <f t="shared" si="6"/>
        <v>197046000</v>
      </c>
      <c r="G25" s="18">
        <f t="shared" si="6"/>
        <v>193317417</v>
      </c>
      <c r="H25" s="18">
        <f t="shared" si="6"/>
        <v>158402000</v>
      </c>
      <c r="I25" s="18">
        <f t="shared" si="6"/>
        <v>127601120</v>
      </c>
      <c r="J25" s="18">
        <f t="shared" si="6"/>
        <v>153024000</v>
      </c>
      <c r="K25" s="18">
        <f t="shared" si="6"/>
        <v>134022240</v>
      </c>
      <c r="L25" s="18">
        <f t="shared" si="6"/>
        <v>135622986</v>
      </c>
      <c r="M25" s="18">
        <f t="shared" si="6"/>
        <v>135203117</v>
      </c>
      <c r="N25" s="18">
        <f t="shared" si="6"/>
        <v>175500000</v>
      </c>
      <c r="O25" s="18">
        <f t="shared" si="6"/>
        <v>136657751</v>
      </c>
      <c r="P25" s="18">
        <f t="shared" si="6"/>
        <v>141000000</v>
      </c>
      <c r="Q25" s="18">
        <f t="shared" si="6"/>
        <v>122783630</v>
      </c>
      <c r="R25" s="18">
        <f t="shared" si="6"/>
        <v>160500000</v>
      </c>
      <c r="S25" s="18">
        <f t="shared" si="6"/>
        <v>69414589</v>
      </c>
      <c r="T25" s="18">
        <f t="shared" si="6"/>
        <v>27040000</v>
      </c>
      <c r="U25" s="18">
        <f t="shared" si="6"/>
        <v>25144300</v>
      </c>
      <c r="V25" s="18">
        <f t="shared" si="6"/>
        <v>25558000</v>
      </c>
      <c r="W25" s="18">
        <f t="shared" si="6"/>
        <v>25014000</v>
      </c>
      <c r="X25" s="18">
        <f t="shared" si="6"/>
        <v>0</v>
      </c>
      <c r="Y25" s="18">
        <f t="shared" si="6"/>
        <v>0</v>
      </c>
      <c r="Z25" s="18">
        <f t="shared" si="6"/>
        <v>0</v>
      </c>
      <c r="AA25" s="18">
        <f t="shared" si="6"/>
        <v>0</v>
      </c>
    </row>
    <row r="26" spans="1:27" s="1" customFormat="1" x14ac:dyDescent="0.25">
      <c r="A26" s="8" t="s">
        <v>6</v>
      </c>
      <c r="B26" s="19">
        <v>10000000</v>
      </c>
      <c r="C26" s="20"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s="1" customFormat="1" x14ac:dyDescent="0.25">
      <c r="A27" s="8" t="s">
        <v>5</v>
      </c>
      <c r="B27" s="19">
        <v>339825000</v>
      </c>
      <c r="C27" s="20">
        <v>327794911</v>
      </c>
      <c r="D27" s="20">
        <v>97000000</v>
      </c>
      <c r="E27" s="20">
        <v>93889596</v>
      </c>
      <c r="F27" s="20">
        <v>197046000</v>
      </c>
      <c r="G27" s="20">
        <v>193317417</v>
      </c>
      <c r="H27" s="20">
        <v>158402000</v>
      </c>
      <c r="I27" s="20">
        <v>127601120</v>
      </c>
      <c r="J27" s="20">
        <v>153024000</v>
      </c>
      <c r="K27" s="20">
        <v>134022240</v>
      </c>
      <c r="L27" s="20">
        <v>135622986</v>
      </c>
      <c r="M27" s="20">
        <v>135203117</v>
      </c>
      <c r="N27" s="20">
        <v>175500000</v>
      </c>
      <c r="O27" s="20">
        <v>136657751</v>
      </c>
      <c r="P27" s="20">
        <v>141000000</v>
      </c>
      <c r="Q27" s="20">
        <v>122783630</v>
      </c>
      <c r="R27" s="20">
        <v>160500000</v>
      </c>
      <c r="S27" s="20">
        <v>69414589</v>
      </c>
      <c r="T27" s="20">
        <v>27040000</v>
      </c>
      <c r="U27" s="20">
        <v>25144300</v>
      </c>
      <c r="V27" s="20">
        <v>25558000</v>
      </c>
      <c r="W27" s="20">
        <v>25014000</v>
      </c>
      <c r="X27" s="20"/>
      <c r="Y27" s="20"/>
      <c r="Z27" s="20"/>
      <c r="AA27" s="20"/>
    </row>
    <row r="28" spans="1:27" s="1" customFormat="1" ht="30" x14ac:dyDescent="0.25">
      <c r="A28" s="9" t="s">
        <v>7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1" customFormat="1" ht="30" x14ac:dyDescent="0.25">
      <c r="A29" s="14" t="s">
        <v>14</v>
      </c>
      <c r="B29" s="18">
        <f>+B30</f>
        <v>71837000</v>
      </c>
      <c r="C29" s="18">
        <f t="shared" ref="C29:W29" si="7">+C30</f>
        <v>49488531</v>
      </c>
      <c r="D29" s="18">
        <f t="shared" si="7"/>
        <v>31886151</v>
      </c>
      <c r="E29" s="18">
        <f t="shared" si="7"/>
        <v>31654905</v>
      </c>
      <c r="F29" s="18">
        <f t="shared" si="7"/>
        <v>21596894</v>
      </c>
      <c r="G29" s="18">
        <f t="shared" si="7"/>
        <v>18297803</v>
      </c>
      <c r="H29" s="18">
        <f t="shared" si="7"/>
        <v>10858417</v>
      </c>
      <c r="I29" s="18">
        <f t="shared" si="7"/>
        <v>7615893</v>
      </c>
      <c r="J29" s="18">
        <f t="shared" si="7"/>
        <v>4499550</v>
      </c>
      <c r="K29" s="18">
        <f t="shared" si="7"/>
        <v>1311740</v>
      </c>
      <c r="L29" s="18">
        <f t="shared" si="7"/>
        <v>10000000</v>
      </c>
      <c r="M29" s="18">
        <f t="shared" si="7"/>
        <v>6366016</v>
      </c>
      <c r="N29" s="18">
        <f t="shared" si="7"/>
        <v>10300000</v>
      </c>
      <c r="O29" s="18">
        <f t="shared" si="7"/>
        <v>7080887</v>
      </c>
      <c r="P29" s="18">
        <f t="shared" si="7"/>
        <v>10000000</v>
      </c>
      <c r="Q29" s="18">
        <f t="shared" si="7"/>
        <v>9699142</v>
      </c>
      <c r="R29" s="18">
        <f t="shared" si="7"/>
        <v>10000000</v>
      </c>
      <c r="S29" s="18">
        <f t="shared" si="7"/>
        <v>9120220</v>
      </c>
      <c r="T29" s="18">
        <f t="shared" si="7"/>
        <v>7934000</v>
      </c>
      <c r="U29" s="18">
        <f t="shared" si="7"/>
        <v>2616990</v>
      </c>
      <c r="V29" s="18">
        <f t="shared" si="7"/>
        <v>494000</v>
      </c>
      <c r="W29" s="18">
        <f t="shared" si="7"/>
        <v>493968</v>
      </c>
      <c r="X29" s="20"/>
      <c r="Y29" s="20"/>
      <c r="Z29" s="20"/>
      <c r="AA29" s="20"/>
    </row>
    <row r="30" spans="1:27" s="1" customFormat="1" x14ac:dyDescent="0.25">
      <c r="A30" s="8" t="s">
        <v>5</v>
      </c>
      <c r="B30" s="19">
        <v>71837000</v>
      </c>
      <c r="C30" s="20">
        <v>49488531</v>
      </c>
      <c r="D30" s="20">
        <v>31886151</v>
      </c>
      <c r="E30" s="20">
        <v>31654905</v>
      </c>
      <c r="F30" s="20">
        <v>21596894</v>
      </c>
      <c r="G30" s="20">
        <v>18297803</v>
      </c>
      <c r="H30" s="20">
        <v>10858417</v>
      </c>
      <c r="I30" s="20">
        <v>7615893</v>
      </c>
      <c r="J30" s="20">
        <v>4499550</v>
      </c>
      <c r="K30" s="20">
        <v>1311740</v>
      </c>
      <c r="L30" s="20">
        <v>10000000</v>
      </c>
      <c r="M30" s="20">
        <v>6366016</v>
      </c>
      <c r="N30" s="20">
        <v>10300000</v>
      </c>
      <c r="O30" s="20">
        <v>7080887</v>
      </c>
      <c r="P30" s="20">
        <v>10000000</v>
      </c>
      <c r="Q30" s="20">
        <v>9699142</v>
      </c>
      <c r="R30" s="20">
        <v>10000000</v>
      </c>
      <c r="S30" s="20">
        <v>9120220</v>
      </c>
      <c r="T30" s="20">
        <v>7934000</v>
      </c>
      <c r="U30" s="20">
        <v>2616990</v>
      </c>
      <c r="V30" s="20">
        <v>494000</v>
      </c>
      <c r="W30" s="20">
        <v>493968</v>
      </c>
      <c r="X30" s="20"/>
      <c r="Y30" s="20"/>
      <c r="Z30" s="20"/>
      <c r="AA30" s="20"/>
    </row>
    <row r="31" spans="1:27" s="1" customFormat="1" x14ac:dyDescent="0.25">
      <c r="A31" s="7" t="s">
        <v>15</v>
      </c>
      <c r="B31" s="18">
        <f>+B32</f>
        <v>47800000</v>
      </c>
      <c r="C31" s="18">
        <f t="shared" ref="C31:W31" si="8">+C32</f>
        <v>23494450</v>
      </c>
      <c r="D31" s="18">
        <f t="shared" si="8"/>
        <v>81600000</v>
      </c>
      <c r="E31" s="18">
        <f t="shared" si="8"/>
        <v>73927015</v>
      </c>
      <c r="F31" s="18">
        <f t="shared" si="8"/>
        <v>78412000</v>
      </c>
      <c r="G31" s="18">
        <f t="shared" si="8"/>
        <v>77362302</v>
      </c>
      <c r="H31" s="18">
        <f t="shared" si="8"/>
        <v>72100000</v>
      </c>
      <c r="I31" s="18">
        <f t="shared" si="8"/>
        <v>66587962</v>
      </c>
      <c r="J31" s="18">
        <f t="shared" si="8"/>
        <v>63790000</v>
      </c>
      <c r="K31" s="18">
        <f t="shared" si="8"/>
        <v>54546111</v>
      </c>
      <c r="L31" s="18">
        <f t="shared" si="8"/>
        <v>83490000</v>
      </c>
      <c r="M31" s="18">
        <f t="shared" si="8"/>
        <v>81165122</v>
      </c>
      <c r="N31" s="18">
        <f t="shared" si="8"/>
        <v>105627716</v>
      </c>
      <c r="O31" s="18">
        <f t="shared" si="8"/>
        <v>105154812</v>
      </c>
      <c r="P31" s="18">
        <f t="shared" si="8"/>
        <v>67928378</v>
      </c>
      <c r="Q31" s="18">
        <f t="shared" si="8"/>
        <v>67488665</v>
      </c>
      <c r="R31" s="18">
        <f t="shared" si="8"/>
        <v>111748193</v>
      </c>
      <c r="S31" s="18">
        <f t="shared" si="8"/>
        <v>108514369</v>
      </c>
      <c r="T31" s="18">
        <f t="shared" si="8"/>
        <v>152400000</v>
      </c>
      <c r="U31" s="18">
        <f t="shared" si="8"/>
        <v>131686324</v>
      </c>
      <c r="V31" s="18">
        <f t="shared" si="8"/>
        <v>173420000</v>
      </c>
      <c r="W31" s="18">
        <f t="shared" si="8"/>
        <v>142886754</v>
      </c>
      <c r="X31" s="20"/>
      <c r="Y31" s="20"/>
      <c r="Z31" s="20"/>
      <c r="AA31" s="20"/>
    </row>
    <row r="32" spans="1:27" s="1" customFormat="1" x14ac:dyDescent="0.25">
      <c r="A32" s="8" t="s">
        <v>5</v>
      </c>
      <c r="B32" s="19">
        <v>47800000</v>
      </c>
      <c r="C32" s="20">
        <v>23494450</v>
      </c>
      <c r="D32" s="20">
        <v>81600000</v>
      </c>
      <c r="E32" s="20">
        <v>73927015</v>
      </c>
      <c r="F32" s="20">
        <v>78412000</v>
      </c>
      <c r="G32" s="20">
        <v>77362302</v>
      </c>
      <c r="H32" s="20">
        <v>72100000</v>
      </c>
      <c r="I32" s="20">
        <v>66587962</v>
      </c>
      <c r="J32" s="20">
        <v>63790000</v>
      </c>
      <c r="K32" s="20">
        <v>54546111</v>
      </c>
      <c r="L32" s="20">
        <v>83490000</v>
      </c>
      <c r="M32" s="20">
        <v>81165122</v>
      </c>
      <c r="N32" s="20">
        <v>105627716</v>
      </c>
      <c r="O32" s="20">
        <v>105154812</v>
      </c>
      <c r="P32" s="20">
        <v>67928378</v>
      </c>
      <c r="Q32" s="20">
        <v>67488665</v>
      </c>
      <c r="R32" s="20">
        <v>111748193</v>
      </c>
      <c r="S32" s="20">
        <v>108514369</v>
      </c>
      <c r="T32" s="20">
        <v>152400000</v>
      </c>
      <c r="U32" s="20">
        <v>131686324</v>
      </c>
      <c r="V32" s="20">
        <v>173420000</v>
      </c>
      <c r="W32" s="20">
        <v>142886754</v>
      </c>
      <c r="X32" s="20"/>
      <c r="Y32" s="20"/>
      <c r="Z32" s="20"/>
      <c r="AA32" s="20"/>
    </row>
    <row r="33" spans="1:27" s="1" customFormat="1" ht="30" x14ac:dyDescent="0.25">
      <c r="A33" s="14" t="s">
        <v>16</v>
      </c>
      <c r="B33" s="18">
        <f>+B34</f>
        <v>23353547.5</v>
      </c>
      <c r="C33" s="18">
        <f t="shared" ref="C33:X33" si="9">+C34</f>
        <v>23050681</v>
      </c>
      <c r="D33" s="18">
        <f t="shared" si="9"/>
        <v>31890000</v>
      </c>
      <c r="E33" s="18">
        <f t="shared" si="9"/>
        <v>31348100</v>
      </c>
      <c r="F33" s="18">
        <f t="shared" si="9"/>
        <v>27148342</v>
      </c>
      <c r="G33" s="18">
        <f t="shared" si="9"/>
        <v>27031072</v>
      </c>
      <c r="H33" s="18">
        <f t="shared" si="9"/>
        <v>26810470</v>
      </c>
      <c r="I33" s="18">
        <f t="shared" si="9"/>
        <v>26245070</v>
      </c>
      <c r="J33" s="18">
        <f t="shared" si="9"/>
        <v>1000000</v>
      </c>
      <c r="K33" s="18">
        <f t="shared" si="9"/>
        <v>935100</v>
      </c>
      <c r="L33" s="18">
        <f t="shared" si="9"/>
        <v>12360000</v>
      </c>
      <c r="M33" s="18">
        <f t="shared" si="9"/>
        <v>12032508</v>
      </c>
      <c r="N33" s="18">
        <f t="shared" si="9"/>
        <v>3880000</v>
      </c>
      <c r="O33" s="18">
        <f t="shared" si="9"/>
        <v>3071710</v>
      </c>
      <c r="P33" s="18">
        <f t="shared" si="9"/>
        <v>6000000</v>
      </c>
      <c r="Q33" s="18">
        <f t="shared" si="9"/>
        <v>4914769</v>
      </c>
      <c r="R33" s="18">
        <f t="shared" si="9"/>
        <v>6826500</v>
      </c>
      <c r="S33" s="18">
        <f t="shared" si="9"/>
        <v>5026100</v>
      </c>
      <c r="T33" s="18">
        <f t="shared" si="9"/>
        <v>8320000</v>
      </c>
      <c r="U33" s="18">
        <f t="shared" si="9"/>
        <v>1814096</v>
      </c>
      <c r="V33" s="18">
        <f t="shared" si="9"/>
        <v>3455000</v>
      </c>
      <c r="W33" s="18">
        <f t="shared" si="9"/>
        <v>1794000</v>
      </c>
      <c r="X33" s="18">
        <f t="shared" si="9"/>
        <v>0</v>
      </c>
      <c r="Y33" s="20"/>
      <c r="Z33" s="20"/>
      <c r="AA33" s="20"/>
    </row>
    <row r="34" spans="1:27" s="1" customFormat="1" x14ac:dyDescent="0.25">
      <c r="A34" s="8" t="s">
        <v>5</v>
      </c>
      <c r="B34" s="19">
        <v>23353547.5</v>
      </c>
      <c r="C34" s="20">
        <v>23050681</v>
      </c>
      <c r="D34" s="20">
        <v>31890000</v>
      </c>
      <c r="E34" s="20">
        <v>31348100</v>
      </c>
      <c r="F34" s="20">
        <v>27148342</v>
      </c>
      <c r="G34" s="20">
        <v>27031072</v>
      </c>
      <c r="H34" s="20">
        <v>26810470</v>
      </c>
      <c r="I34" s="20">
        <v>26245070</v>
      </c>
      <c r="J34" s="20">
        <v>1000000</v>
      </c>
      <c r="K34" s="20">
        <v>935100</v>
      </c>
      <c r="L34" s="20">
        <v>12360000</v>
      </c>
      <c r="M34" s="20">
        <v>12032508</v>
      </c>
      <c r="N34" s="20">
        <v>3880000</v>
      </c>
      <c r="O34" s="20">
        <v>3071710</v>
      </c>
      <c r="P34" s="20">
        <v>6000000</v>
      </c>
      <c r="Q34" s="20">
        <v>4914769</v>
      </c>
      <c r="R34" s="20">
        <v>6826500</v>
      </c>
      <c r="S34" s="20">
        <v>5026100</v>
      </c>
      <c r="T34" s="20">
        <v>8320000</v>
      </c>
      <c r="U34" s="20">
        <v>1814096</v>
      </c>
      <c r="V34" s="20">
        <v>3455000</v>
      </c>
      <c r="W34" s="20">
        <v>1794000</v>
      </c>
      <c r="X34" s="20"/>
      <c r="Y34" s="20"/>
      <c r="Z34" s="20"/>
      <c r="AA34" s="20"/>
    </row>
    <row r="35" spans="1:27" s="1" customFormat="1" x14ac:dyDescent="0.25">
      <c r="A35" s="7" t="s">
        <v>17</v>
      </c>
      <c r="B35" s="18">
        <f>SUM(B36:B38)</f>
        <v>213650743</v>
      </c>
      <c r="C35" s="18">
        <f t="shared" ref="C35:W35" si="10">SUM(C36:C38)</f>
        <v>206004453</v>
      </c>
      <c r="D35" s="18">
        <f t="shared" si="10"/>
        <v>113000000</v>
      </c>
      <c r="E35" s="18">
        <f t="shared" si="10"/>
        <v>96667372</v>
      </c>
      <c r="F35" s="18">
        <f t="shared" si="10"/>
        <v>103000000</v>
      </c>
      <c r="G35" s="18">
        <f t="shared" si="10"/>
        <v>93011582</v>
      </c>
      <c r="H35" s="18">
        <f t="shared" si="10"/>
        <v>174608486</v>
      </c>
      <c r="I35" s="18">
        <f t="shared" si="10"/>
        <v>169533856</v>
      </c>
      <c r="J35" s="18">
        <f t="shared" si="10"/>
        <v>168500000</v>
      </c>
      <c r="K35" s="18">
        <f t="shared" si="10"/>
        <v>139945080</v>
      </c>
      <c r="L35" s="18">
        <f t="shared" si="10"/>
        <v>129000000</v>
      </c>
      <c r="M35" s="18">
        <f t="shared" si="10"/>
        <v>120317575</v>
      </c>
      <c r="N35" s="18">
        <f t="shared" si="10"/>
        <v>102080793</v>
      </c>
      <c r="O35" s="18">
        <f t="shared" si="10"/>
        <v>91348793</v>
      </c>
      <c r="P35" s="18">
        <f t="shared" si="10"/>
        <v>113000000</v>
      </c>
      <c r="Q35" s="18">
        <f t="shared" si="10"/>
        <v>98631751</v>
      </c>
      <c r="R35" s="18">
        <f t="shared" si="10"/>
        <v>113147000</v>
      </c>
      <c r="S35" s="18">
        <f t="shared" si="10"/>
        <v>107809723</v>
      </c>
      <c r="T35" s="18">
        <f t="shared" si="10"/>
        <v>170790500</v>
      </c>
      <c r="U35" s="18">
        <f t="shared" si="10"/>
        <v>166348518</v>
      </c>
      <c r="V35" s="18">
        <f t="shared" si="10"/>
        <v>163592800</v>
      </c>
      <c r="W35" s="18">
        <f t="shared" si="10"/>
        <v>154621690</v>
      </c>
      <c r="X35" s="20"/>
      <c r="Y35" s="20"/>
      <c r="Z35" s="20"/>
      <c r="AA35" s="20"/>
    </row>
    <row r="36" spans="1:27" s="1" customFormat="1" x14ac:dyDescent="0.25">
      <c r="A36" s="8" t="s">
        <v>5</v>
      </c>
      <c r="B36" s="19">
        <v>204700183</v>
      </c>
      <c r="C36" s="20">
        <v>197053893</v>
      </c>
      <c r="D36" s="20">
        <v>98000000</v>
      </c>
      <c r="E36" s="20">
        <v>81667372</v>
      </c>
      <c r="F36" s="20">
        <v>103000000</v>
      </c>
      <c r="G36" s="20">
        <v>93011582</v>
      </c>
      <c r="H36" s="20">
        <v>174608486</v>
      </c>
      <c r="I36" s="20">
        <v>169533856</v>
      </c>
      <c r="J36" s="20">
        <v>148500000</v>
      </c>
      <c r="K36" s="20">
        <v>139945080</v>
      </c>
      <c r="L36" s="20">
        <v>129000000</v>
      </c>
      <c r="M36" s="20">
        <v>120317575</v>
      </c>
      <c r="N36" s="20">
        <v>102080793</v>
      </c>
      <c r="O36" s="20">
        <v>91348793</v>
      </c>
      <c r="P36" s="20">
        <v>113000000</v>
      </c>
      <c r="Q36" s="20">
        <v>98631751</v>
      </c>
      <c r="R36" s="20">
        <v>113147000</v>
      </c>
      <c r="S36" s="20">
        <v>107809723</v>
      </c>
      <c r="T36" s="20">
        <v>170790500</v>
      </c>
      <c r="U36" s="20">
        <v>166348518</v>
      </c>
      <c r="V36" s="20">
        <v>163592800</v>
      </c>
      <c r="W36" s="20">
        <v>154621690</v>
      </c>
      <c r="X36" s="20"/>
      <c r="Y36" s="20"/>
      <c r="Z36" s="20"/>
      <c r="AA36" s="20"/>
    </row>
    <row r="37" spans="1:27" s="1" customFormat="1" x14ac:dyDescent="0.25">
      <c r="A37" s="8" t="s">
        <v>6</v>
      </c>
      <c r="B37" s="19">
        <v>8950560</v>
      </c>
      <c r="C37" s="20">
        <v>8950560</v>
      </c>
      <c r="D37" s="20">
        <v>15000000</v>
      </c>
      <c r="E37" s="20">
        <v>15000000</v>
      </c>
      <c r="F37" s="20">
        <v>0</v>
      </c>
      <c r="G37" s="20">
        <v>0</v>
      </c>
      <c r="H37" s="20"/>
      <c r="I37" s="20"/>
      <c r="J37" s="20">
        <v>20000000</v>
      </c>
      <c r="K37" s="20">
        <v>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s="1" customFormat="1" ht="30" x14ac:dyDescent="0.25">
      <c r="A38" s="9" t="s">
        <v>7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s="1" customFormat="1" x14ac:dyDescent="0.25">
      <c r="A39" s="7" t="s">
        <v>18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>
        <f>+L40</f>
        <v>71346000</v>
      </c>
      <c r="M39" s="22">
        <f t="shared" ref="M39:W39" si="11">+M40</f>
        <v>61719600</v>
      </c>
      <c r="N39" s="22">
        <f t="shared" si="11"/>
        <v>36000000</v>
      </c>
      <c r="O39" s="22">
        <f t="shared" si="11"/>
        <v>32999990</v>
      </c>
      <c r="P39" s="22">
        <f t="shared" si="11"/>
        <v>62058950</v>
      </c>
      <c r="Q39" s="22">
        <f t="shared" si="11"/>
        <v>44999225</v>
      </c>
      <c r="R39" s="22">
        <f t="shared" si="11"/>
        <v>42128000</v>
      </c>
      <c r="S39" s="22">
        <f t="shared" si="11"/>
        <v>39127989</v>
      </c>
      <c r="T39" s="22">
        <f t="shared" si="11"/>
        <v>52000000</v>
      </c>
      <c r="U39" s="22">
        <f t="shared" si="11"/>
        <v>50750000</v>
      </c>
      <c r="V39" s="22">
        <f t="shared" si="11"/>
        <v>64000000</v>
      </c>
      <c r="W39" s="22">
        <f t="shared" si="11"/>
        <v>62896500</v>
      </c>
      <c r="X39" s="20"/>
      <c r="Y39" s="20"/>
      <c r="Z39" s="20"/>
      <c r="AA39" s="20"/>
    </row>
    <row r="40" spans="1:27" s="1" customFormat="1" x14ac:dyDescent="0.25">
      <c r="A40" s="8" t="s">
        <v>5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>
        <v>71346000</v>
      </c>
      <c r="M40" s="20">
        <v>61719600</v>
      </c>
      <c r="N40" s="20">
        <v>36000000</v>
      </c>
      <c r="O40" s="20">
        <v>32999990</v>
      </c>
      <c r="P40" s="20">
        <v>62058950</v>
      </c>
      <c r="Q40" s="20">
        <v>44999225</v>
      </c>
      <c r="R40" s="20">
        <v>42128000</v>
      </c>
      <c r="S40" s="20">
        <v>39127989</v>
      </c>
      <c r="T40" s="20">
        <v>52000000</v>
      </c>
      <c r="U40" s="20">
        <v>50750000</v>
      </c>
      <c r="V40" s="20">
        <v>64000000</v>
      </c>
      <c r="W40" s="20">
        <v>62896500</v>
      </c>
      <c r="X40" s="20"/>
      <c r="Y40" s="20"/>
      <c r="Z40" s="20"/>
      <c r="AA40" s="20"/>
    </row>
    <row r="41" spans="1:27" s="1" customFormat="1" ht="30" x14ac:dyDescent="0.25">
      <c r="A41" s="14" t="s">
        <v>19</v>
      </c>
      <c r="B41" s="18">
        <f>SUM(B42:B44)</f>
        <v>29027200</v>
      </c>
      <c r="C41" s="18">
        <f t="shared" ref="C41:AA41" si="12">SUM(C42:C44)</f>
        <v>29027200</v>
      </c>
      <c r="D41" s="18">
        <f t="shared" si="12"/>
        <v>27800000</v>
      </c>
      <c r="E41" s="18">
        <f t="shared" si="12"/>
        <v>27439672</v>
      </c>
      <c r="F41" s="18">
        <f t="shared" si="12"/>
        <v>27000000</v>
      </c>
      <c r="G41" s="18">
        <f t="shared" si="12"/>
        <v>25636652</v>
      </c>
      <c r="H41" s="18">
        <f t="shared" si="12"/>
        <v>25850000</v>
      </c>
      <c r="I41" s="18">
        <f t="shared" si="12"/>
        <v>21308601</v>
      </c>
      <c r="J41" s="18">
        <f t="shared" si="12"/>
        <v>25000000</v>
      </c>
      <c r="K41" s="18">
        <f t="shared" si="12"/>
        <v>22789302</v>
      </c>
      <c r="L41" s="18">
        <f t="shared" si="12"/>
        <v>25000000</v>
      </c>
      <c r="M41" s="18">
        <f t="shared" si="12"/>
        <v>21654644</v>
      </c>
      <c r="N41" s="18">
        <f t="shared" si="12"/>
        <v>25250000</v>
      </c>
      <c r="O41" s="18">
        <f t="shared" si="12"/>
        <v>24820335</v>
      </c>
      <c r="P41" s="18">
        <f t="shared" si="12"/>
        <v>23485750</v>
      </c>
      <c r="Q41" s="18">
        <f t="shared" si="12"/>
        <v>21491906</v>
      </c>
      <c r="R41" s="18">
        <f t="shared" si="12"/>
        <v>23786545</v>
      </c>
      <c r="S41" s="18">
        <f t="shared" si="12"/>
        <v>22012914</v>
      </c>
      <c r="T41" s="18">
        <f t="shared" si="12"/>
        <v>24604939</v>
      </c>
      <c r="U41" s="18">
        <f t="shared" si="12"/>
        <v>23744581</v>
      </c>
      <c r="V41" s="18">
        <f t="shared" si="12"/>
        <v>24951000</v>
      </c>
      <c r="W41" s="18">
        <f t="shared" si="12"/>
        <v>21515498</v>
      </c>
      <c r="X41" s="18">
        <f t="shared" si="12"/>
        <v>25860000</v>
      </c>
      <c r="Y41" s="18">
        <f t="shared" si="12"/>
        <v>8242351</v>
      </c>
      <c r="Z41" s="18">
        <f t="shared" si="12"/>
        <v>25860000</v>
      </c>
      <c r="AA41" s="18">
        <f t="shared" si="12"/>
        <v>902948</v>
      </c>
    </row>
    <row r="42" spans="1:27" s="1" customFormat="1" x14ac:dyDescent="0.25">
      <c r="A42" s="8" t="s">
        <v>5</v>
      </c>
      <c r="B42" s="19">
        <v>29027200</v>
      </c>
      <c r="C42" s="20">
        <v>29027200</v>
      </c>
      <c r="D42" s="20">
        <v>27800000</v>
      </c>
      <c r="E42" s="20">
        <v>27439672</v>
      </c>
      <c r="F42" s="20">
        <v>27000000</v>
      </c>
      <c r="G42" s="20">
        <v>25636652</v>
      </c>
      <c r="H42" s="20">
        <v>25850000</v>
      </c>
      <c r="I42" s="20">
        <v>21308601</v>
      </c>
      <c r="J42" s="20">
        <v>25000000</v>
      </c>
      <c r="K42" s="20">
        <v>22789302</v>
      </c>
      <c r="L42" s="20">
        <v>25000000</v>
      </c>
      <c r="M42" s="20">
        <v>21654644</v>
      </c>
      <c r="N42" s="20">
        <v>25250000</v>
      </c>
      <c r="O42" s="20">
        <v>24820335</v>
      </c>
      <c r="P42" s="20">
        <v>23485750</v>
      </c>
      <c r="Q42" s="20">
        <v>21491906</v>
      </c>
      <c r="R42" s="20">
        <v>23786545</v>
      </c>
      <c r="S42" s="20">
        <v>22012914</v>
      </c>
      <c r="T42" s="20">
        <v>24604939</v>
      </c>
      <c r="U42" s="20">
        <v>23744581</v>
      </c>
      <c r="V42" s="20">
        <v>24951000</v>
      </c>
      <c r="W42" s="20">
        <v>21515498</v>
      </c>
      <c r="X42" s="20"/>
      <c r="Y42" s="20"/>
      <c r="Z42" s="20"/>
      <c r="AA42" s="20"/>
    </row>
    <row r="43" spans="1:27" s="1" customFormat="1" x14ac:dyDescent="0.25">
      <c r="A43" s="8" t="s">
        <v>6</v>
      </c>
      <c r="B43" s="19">
        <v>0</v>
      </c>
      <c r="C43" s="20">
        <v>0</v>
      </c>
      <c r="D43" s="20">
        <v>0</v>
      </c>
      <c r="E43" s="20"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s="1" customFormat="1" ht="30" x14ac:dyDescent="0.25">
      <c r="A44" s="9" t="s">
        <v>7</v>
      </c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>
        <v>25860000</v>
      </c>
      <c r="Y44" s="20">
        <v>8242351</v>
      </c>
      <c r="Z44" s="20">
        <v>25860000</v>
      </c>
      <c r="AA44" s="20">
        <v>902948</v>
      </c>
    </row>
    <row r="45" spans="1:27" s="1" customFormat="1" ht="30" x14ac:dyDescent="0.25">
      <c r="A45" s="14" t="s">
        <v>20</v>
      </c>
      <c r="B45" s="18">
        <f>+B46</f>
        <v>14000000</v>
      </c>
      <c r="C45" s="18">
        <f t="shared" ref="C45:AA45" si="13">+C46</f>
        <v>13851000</v>
      </c>
      <c r="D45" s="18">
        <f t="shared" si="13"/>
        <v>9179120</v>
      </c>
      <c r="E45" s="18">
        <f t="shared" si="13"/>
        <v>9083280</v>
      </c>
      <c r="F45" s="18">
        <f t="shared" si="13"/>
        <v>10838920</v>
      </c>
      <c r="G45" s="18">
        <f t="shared" si="13"/>
        <v>8523160</v>
      </c>
      <c r="H45" s="18">
        <f t="shared" si="13"/>
        <v>15140000</v>
      </c>
      <c r="I45" s="18">
        <f t="shared" si="13"/>
        <v>14853153</v>
      </c>
      <c r="J45" s="18">
        <f t="shared" si="13"/>
        <v>9500000</v>
      </c>
      <c r="K45" s="18">
        <f t="shared" si="13"/>
        <v>8824000</v>
      </c>
      <c r="L45" s="18">
        <f t="shared" si="13"/>
        <v>13000000</v>
      </c>
      <c r="M45" s="18">
        <f t="shared" si="13"/>
        <v>11985480</v>
      </c>
      <c r="N45" s="18">
        <f t="shared" si="13"/>
        <v>12100000</v>
      </c>
      <c r="O45" s="18">
        <f t="shared" si="13"/>
        <v>11900000</v>
      </c>
      <c r="P45" s="18">
        <f t="shared" si="13"/>
        <v>14000000</v>
      </c>
      <c r="Q45" s="18">
        <f t="shared" si="13"/>
        <v>13338349</v>
      </c>
      <c r="R45" s="18">
        <f t="shared" si="13"/>
        <v>9000000</v>
      </c>
      <c r="S45" s="18">
        <f t="shared" si="13"/>
        <v>6298447</v>
      </c>
      <c r="T45" s="18">
        <f t="shared" si="13"/>
        <v>13500000</v>
      </c>
      <c r="U45" s="18">
        <f t="shared" si="13"/>
        <v>11391940</v>
      </c>
      <c r="V45" s="18">
        <f t="shared" si="13"/>
        <v>6939000</v>
      </c>
      <c r="W45" s="18">
        <f t="shared" si="13"/>
        <v>5409150</v>
      </c>
      <c r="X45" s="18">
        <f t="shared" si="13"/>
        <v>0</v>
      </c>
      <c r="Y45" s="18">
        <f t="shared" si="13"/>
        <v>0</v>
      </c>
      <c r="Z45" s="18">
        <f t="shared" si="13"/>
        <v>0</v>
      </c>
      <c r="AA45" s="18">
        <f t="shared" si="13"/>
        <v>0</v>
      </c>
    </row>
    <row r="46" spans="1:27" s="1" customFormat="1" x14ac:dyDescent="0.25">
      <c r="A46" s="8" t="s">
        <v>5</v>
      </c>
      <c r="B46" s="19">
        <v>14000000</v>
      </c>
      <c r="C46" s="20">
        <v>13851000</v>
      </c>
      <c r="D46" s="20">
        <v>9179120</v>
      </c>
      <c r="E46" s="20">
        <v>9083280</v>
      </c>
      <c r="F46" s="20">
        <v>10838920</v>
      </c>
      <c r="G46" s="20">
        <v>8523160</v>
      </c>
      <c r="H46" s="20">
        <v>15140000</v>
      </c>
      <c r="I46" s="20">
        <v>14853153</v>
      </c>
      <c r="J46" s="20">
        <v>9500000</v>
      </c>
      <c r="K46" s="20">
        <v>8824000</v>
      </c>
      <c r="L46" s="20">
        <v>13000000</v>
      </c>
      <c r="M46" s="20">
        <v>11985480</v>
      </c>
      <c r="N46" s="20">
        <v>12100000</v>
      </c>
      <c r="O46" s="20">
        <v>11900000</v>
      </c>
      <c r="P46" s="20">
        <v>14000000</v>
      </c>
      <c r="Q46" s="20">
        <v>13338349</v>
      </c>
      <c r="R46" s="20">
        <v>9000000</v>
      </c>
      <c r="S46" s="20">
        <v>6298447</v>
      </c>
      <c r="T46" s="20">
        <v>13500000</v>
      </c>
      <c r="U46" s="20">
        <v>11391940</v>
      </c>
      <c r="V46" s="20">
        <v>6939000</v>
      </c>
      <c r="W46" s="20">
        <v>5409150</v>
      </c>
      <c r="X46" s="20"/>
      <c r="Y46" s="20"/>
      <c r="Z46" s="20"/>
      <c r="AA46" s="20"/>
    </row>
    <row r="47" spans="1:27" s="1" customFormat="1" x14ac:dyDescent="0.25">
      <c r="A47" s="7" t="s">
        <v>21</v>
      </c>
      <c r="B47" s="18">
        <f>SUM(B48:B49)</f>
        <v>17344781</v>
      </c>
      <c r="C47" s="18">
        <f t="shared" ref="C47:AA47" si="14">SUM(C48:C49)</f>
        <v>17344698</v>
      </c>
      <c r="D47" s="18">
        <f t="shared" si="14"/>
        <v>41700000</v>
      </c>
      <c r="E47" s="18">
        <f t="shared" si="14"/>
        <v>36458773</v>
      </c>
      <c r="F47" s="18">
        <f t="shared" si="14"/>
        <v>65500500</v>
      </c>
      <c r="G47" s="18">
        <f t="shared" si="14"/>
        <v>57774730</v>
      </c>
      <c r="H47" s="18">
        <f t="shared" si="14"/>
        <v>240000000</v>
      </c>
      <c r="I47" s="18">
        <f t="shared" si="14"/>
        <v>168364499</v>
      </c>
      <c r="J47" s="18">
        <f t="shared" si="14"/>
        <v>250000000</v>
      </c>
      <c r="K47" s="18">
        <f t="shared" si="14"/>
        <v>86898790</v>
      </c>
      <c r="L47" s="18">
        <f t="shared" si="14"/>
        <v>143424000</v>
      </c>
      <c r="M47" s="18">
        <f t="shared" si="14"/>
        <v>142561016</v>
      </c>
      <c r="N47" s="18">
        <f t="shared" si="14"/>
        <v>131790000</v>
      </c>
      <c r="O47" s="18">
        <f t="shared" si="14"/>
        <v>124020782</v>
      </c>
      <c r="P47" s="18">
        <f t="shared" si="14"/>
        <v>48450000</v>
      </c>
      <c r="Q47" s="18">
        <f t="shared" si="14"/>
        <v>47440848</v>
      </c>
      <c r="R47" s="18">
        <f t="shared" si="14"/>
        <v>140000000</v>
      </c>
      <c r="S47" s="18">
        <f t="shared" si="14"/>
        <v>137112509</v>
      </c>
      <c r="T47" s="18">
        <f t="shared" si="14"/>
        <v>100140000</v>
      </c>
      <c r="U47" s="18">
        <f t="shared" si="14"/>
        <v>94966393</v>
      </c>
      <c r="V47" s="18">
        <f t="shared" si="14"/>
        <v>1310628</v>
      </c>
      <c r="W47" s="18">
        <f t="shared" si="14"/>
        <v>1172428</v>
      </c>
      <c r="X47" s="18">
        <f t="shared" si="14"/>
        <v>3000000</v>
      </c>
      <c r="Y47" s="18">
        <f t="shared" si="14"/>
        <v>796000</v>
      </c>
      <c r="Z47" s="18">
        <f t="shared" si="14"/>
        <v>0</v>
      </c>
      <c r="AA47" s="18">
        <f t="shared" si="14"/>
        <v>0</v>
      </c>
    </row>
    <row r="48" spans="1:27" s="1" customFormat="1" x14ac:dyDescent="0.25">
      <c r="A48" s="8" t="s">
        <v>5</v>
      </c>
      <c r="B48" s="19">
        <v>17344781</v>
      </c>
      <c r="C48" s="20">
        <v>17344698</v>
      </c>
      <c r="D48" s="20">
        <v>41700000</v>
      </c>
      <c r="E48" s="20">
        <v>36458773</v>
      </c>
      <c r="F48" s="20">
        <v>65500500</v>
      </c>
      <c r="G48" s="20">
        <v>57774730</v>
      </c>
      <c r="H48" s="20">
        <v>240000000</v>
      </c>
      <c r="I48" s="20">
        <v>168364499</v>
      </c>
      <c r="J48" s="20">
        <v>250000000</v>
      </c>
      <c r="K48" s="20">
        <v>86898790</v>
      </c>
      <c r="L48" s="20">
        <v>143424000</v>
      </c>
      <c r="M48" s="20">
        <v>142561016</v>
      </c>
      <c r="N48" s="20">
        <v>131790000</v>
      </c>
      <c r="O48" s="20">
        <v>124020782</v>
      </c>
      <c r="P48" s="20">
        <v>48450000</v>
      </c>
      <c r="Q48" s="20">
        <v>47440848</v>
      </c>
      <c r="R48" s="20">
        <v>140000000</v>
      </c>
      <c r="S48" s="20">
        <v>137112509</v>
      </c>
      <c r="T48" s="20">
        <v>100140000</v>
      </c>
      <c r="U48" s="20">
        <v>94966393</v>
      </c>
      <c r="V48" s="20">
        <v>1310628</v>
      </c>
      <c r="W48" s="20">
        <v>1172428</v>
      </c>
      <c r="X48" s="20"/>
      <c r="Y48" s="20"/>
      <c r="Z48" s="20"/>
      <c r="AA48" s="20"/>
    </row>
    <row r="49" spans="1:28" s="1" customFormat="1" ht="30" x14ac:dyDescent="0.25">
      <c r="A49" s="9" t="s">
        <v>7</v>
      </c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>
        <v>3000000</v>
      </c>
      <c r="Y49" s="20">
        <v>796000</v>
      </c>
      <c r="Z49" s="20"/>
      <c r="AA49" s="20"/>
    </row>
    <row r="50" spans="1:28" s="1" customFormat="1" ht="30" x14ac:dyDescent="0.25">
      <c r="A50" s="14" t="s">
        <v>22</v>
      </c>
      <c r="B50" s="18">
        <f>+B51</f>
        <v>39669000</v>
      </c>
      <c r="C50" s="18">
        <f t="shared" ref="C50:AA50" si="15">+C51</f>
        <v>34383064</v>
      </c>
      <c r="D50" s="18">
        <f t="shared" si="15"/>
        <v>41361986</v>
      </c>
      <c r="E50" s="18">
        <f t="shared" si="15"/>
        <v>40557661</v>
      </c>
      <c r="F50" s="18">
        <f t="shared" si="15"/>
        <v>37349000</v>
      </c>
      <c r="G50" s="18">
        <f t="shared" si="15"/>
        <v>33984638</v>
      </c>
      <c r="H50" s="18">
        <f t="shared" si="15"/>
        <v>26896683</v>
      </c>
      <c r="I50" s="18">
        <f t="shared" si="15"/>
        <v>24924806</v>
      </c>
      <c r="J50" s="18">
        <f t="shared" si="15"/>
        <v>33000000</v>
      </c>
      <c r="K50" s="18">
        <f t="shared" si="15"/>
        <v>11405530</v>
      </c>
      <c r="L50" s="18">
        <f t="shared" si="15"/>
        <v>26490000</v>
      </c>
      <c r="M50" s="18">
        <f t="shared" si="15"/>
        <v>25014840</v>
      </c>
      <c r="N50" s="18">
        <f t="shared" si="15"/>
        <v>27200000</v>
      </c>
      <c r="O50" s="18">
        <f t="shared" si="15"/>
        <v>19460725</v>
      </c>
      <c r="P50" s="18">
        <f t="shared" si="15"/>
        <v>27151000</v>
      </c>
      <c r="Q50" s="18">
        <f t="shared" si="15"/>
        <v>26729334</v>
      </c>
      <c r="R50" s="18">
        <f t="shared" si="15"/>
        <v>25000000</v>
      </c>
      <c r="S50" s="18">
        <f t="shared" si="15"/>
        <v>24589200</v>
      </c>
      <c r="T50" s="18">
        <f t="shared" si="15"/>
        <v>25746000</v>
      </c>
      <c r="U50" s="18">
        <f t="shared" si="15"/>
        <v>23815100</v>
      </c>
      <c r="V50" s="18">
        <f t="shared" si="15"/>
        <v>20408653</v>
      </c>
      <c r="W50" s="18">
        <f t="shared" si="15"/>
        <v>17909084</v>
      </c>
      <c r="X50" s="18">
        <f t="shared" si="15"/>
        <v>0</v>
      </c>
      <c r="Y50" s="18">
        <f t="shared" si="15"/>
        <v>0</v>
      </c>
      <c r="Z50" s="18">
        <f t="shared" si="15"/>
        <v>0</v>
      </c>
      <c r="AA50" s="18">
        <f t="shared" si="15"/>
        <v>0</v>
      </c>
    </row>
    <row r="51" spans="1:28" s="1" customFormat="1" ht="16.5" customHeight="1" x14ac:dyDescent="0.25">
      <c r="A51" s="8" t="s">
        <v>5</v>
      </c>
      <c r="B51" s="19">
        <v>39669000</v>
      </c>
      <c r="C51" s="20">
        <v>34383064</v>
      </c>
      <c r="D51" s="20">
        <v>41361986</v>
      </c>
      <c r="E51" s="20">
        <v>40557661</v>
      </c>
      <c r="F51" s="20">
        <v>37349000</v>
      </c>
      <c r="G51" s="20">
        <v>33984638</v>
      </c>
      <c r="H51" s="20">
        <v>26896683</v>
      </c>
      <c r="I51" s="20">
        <v>24924806</v>
      </c>
      <c r="J51" s="20">
        <v>33000000</v>
      </c>
      <c r="K51" s="20">
        <v>11405530</v>
      </c>
      <c r="L51" s="20">
        <v>26490000</v>
      </c>
      <c r="M51" s="20">
        <v>25014840</v>
      </c>
      <c r="N51" s="20">
        <v>27200000</v>
      </c>
      <c r="O51" s="20">
        <v>19460725</v>
      </c>
      <c r="P51" s="20">
        <v>27151000</v>
      </c>
      <c r="Q51" s="20">
        <v>26729334</v>
      </c>
      <c r="R51" s="20">
        <v>25000000</v>
      </c>
      <c r="S51" s="20">
        <v>24589200</v>
      </c>
      <c r="T51" s="20">
        <v>25746000</v>
      </c>
      <c r="U51" s="20">
        <v>23815100</v>
      </c>
      <c r="V51" s="20">
        <v>20408653</v>
      </c>
      <c r="W51" s="20">
        <v>17909084</v>
      </c>
      <c r="X51" s="20"/>
      <c r="Y51" s="20"/>
      <c r="Z51" s="20"/>
      <c r="AA51" s="20"/>
    </row>
    <row r="52" spans="1:28" s="1" customFormat="1" x14ac:dyDescent="0.25">
      <c r="A52" s="7" t="s">
        <v>23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>
        <f>+R53</f>
        <v>8800000</v>
      </c>
      <c r="S52" s="22">
        <f t="shared" ref="S52:Z52" si="16">+S53</f>
        <v>693200</v>
      </c>
      <c r="T52" s="22">
        <f t="shared" si="16"/>
        <v>33695443</v>
      </c>
      <c r="U52" s="22">
        <f t="shared" si="16"/>
        <v>28238943</v>
      </c>
      <c r="V52" s="22">
        <f t="shared" si="16"/>
        <v>79465894</v>
      </c>
      <c r="W52" s="22">
        <f t="shared" si="16"/>
        <v>59454858</v>
      </c>
      <c r="X52" s="22">
        <f t="shared" si="16"/>
        <v>0</v>
      </c>
      <c r="Y52" s="22">
        <f t="shared" si="16"/>
        <v>0</v>
      </c>
      <c r="Z52" s="22">
        <f t="shared" si="16"/>
        <v>0</v>
      </c>
      <c r="AA52" s="22"/>
    </row>
    <row r="53" spans="1:28" s="1" customFormat="1" x14ac:dyDescent="0.25">
      <c r="A53" s="8" t="s">
        <v>5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>
        <f>+[1]Hoja2!AC133</f>
        <v>8800000</v>
      </c>
      <c r="S53" s="20">
        <f>+[1]Hoja2!AD133</f>
        <v>693200</v>
      </c>
      <c r="T53" s="20">
        <f>+[1]Hoja2!AF133</f>
        <v>33695443</v>
      </c>
      <c r="U53" s="20">
        <f>+[1]Hoja2!AG133</f>
        <v>28238943</v>
      </c>
      <c r="V53" s="20">
        <f>+[1]Hoja2!AI133</f>
        <v>79465894</v>
      </c>
      <c r="W53" s="20">
        <f>+[1]Hoja2!AJ133</f>
        <v>59454858</v>
      </c>
      <c r="X53" s="20"/>
      <c r="Y53" s="20"/>
      <c r="Z53" s="20"/>
      <c r="AA53" s="20"/>
    </row>
    <row r="54" spans="1:28" s="1" customFormat="1" ht="30" x14ac:dyDescent="0.25">
      <c r="A54" s="14" t="s">
        <v>24</v>
      </c>
      <c r="B54" s="18">
        <f>+B55</f>
        <v>53641076</v>
      </c>
      <c r="C54" s="18">
        <f t="shared" ref="C54:AA54" si="17">+C55</f>
        <v>47967545</v>
      </c>
      <c r="D54" s="18">
        <f t="shared" si="17"/>
        <v>27815726</v>
      </c>
      <c r="E54" s="18">
        <f t="shared" si="17"/>
        <v>19827641</v>
      </c>
      <c r="F54" s="18">
        <f t="shared" si="17"/>
        <v>9049263</v>
      </c>
      <c r="G54" s="18">
        <f t="shared" si="17"/>
        <v>3568946</v>
      </c>
      <c r="H54" s="18">
        <f t="shared" si="17"/>
        <v>16000000</v>
      </c>
      <c r="I54" s="18">
        <f t="shared" si="17"/>
        <v>11797407</v>
      </c>
      <c r="J54" s="18">
        <f t="shared" si="17"/>
        <v>15650000</v>
      </c>
      <c r="K54" s="18">
        <f t="shared" si="17"/>
        <v>14258592</v>
      </c>
      <c r="L54" s="18">
        <f t="shared" si="17"/>
        <v>12300000</v>
      </c>
      <c r="M54" s="18">
        <f t="shared" si="17"/>
        <v>4380719</v>
      </c>
      <c r="N54" s="18">
        <f t="shared" si="17"/>
        <v>12500000</v>
      </c>
      <c r="O54" s="18">
        <f t="shared" si="17"/>
        <v>11709790</v>
      </c>
      <c r="P54" s="18">
        <f t="shared" si="17"/>
        <v>10000000</v>
      </c>
      <c r="Q54" s="18">
        <f t="shared" si="17"/>
        <v>5228706</v>
      </c>
      <c r="R54" s="18">
        <f t="shared" si="17"/>
        <v>7000000</v>
      </c>
      <c r="S54" s="18">
        <f t="shared" si="17"/>
        <v>3401703</v>
      </c>
      <c r="T54" s="18">
        <f t="shared" si="17"/>
        <v>7000000</v>
      </c>
      <c r="U54" s="18">
        <f t="shared" si="17"/>
        <v>2144474</v>
      </c>
      <c r="V54" s="18">
        <f t="shared" si="17"/>
        <v>7000000</v>
      </c>
      <c r="W54" s="18">
        <f t="shared" si="17"/>
        <v>1918260</v>
      </c>
      <c r="X54" s="18">
        <f t="shared" si="17"/>
        <v>0</v>
      </c>
      <c r="Y54" s="18">
        <f t="shared" si="17"/>
        <v>0</v>
      </c>
      <c r="Z54" s="18">
        <f t="shared" si="17"/>
        <v>0</v>
      </c>
      <c r="AA54" s="18">
        <f t="shared" si="17"/>
        <v>0</v>
      </c>
      <c r="AB54" s="1" t="str">
        <f>LOWER(AA54)</f>
        <v>0</v>
      </c>
    </row>
    <row r="55" spans="1:28" s="1" customFormat="1" x14ac:dyDescent="0.25">
      <c r="A55" s="8" t="s">
        <v>5</v>
      </c>
      <c r="B55" s="19">
        <v>53641076</v>
      </c>
      <c r="C55" s="20">
        <v>47967545</v>
      </c>
      <c r="D55" s="20">
        <v>27815726</v>
      </c>
      <c r="E55" s="20">
        <v>19827641</v>
      </c>
      <c r="F55" s="20">
        <v>9049263</v>
      </c>
      <c r="G55" s="20">
        <v>3568946</v>
      </c>
      <c r="H55" s="20">
        <v>16000000</v>
      </c>
      <c r="I55" s="20">
        <v>11797407</v>
      </c>
      <c r="J55" s="20">
        <v>15650000</v>
      </c>
      <c r="K55" s="20">
        <v>14258592</v>
      </c>
      <c r="L55" s="20">
        <v>12300000</v>
      </c>
      <c r="M55" s="20">
        <v>4380719</v>
      </c>
      <c r="N55" s="20">
        <v>12500000</v>
      </c>
      <c r="O55" s="20">
        <v>11709790</v>
      </c>
      <c r="P55" s="20">
        <v>10000000</v>
      </c>
      <c r="Q55" s="20">
        <v>5228706</v>
      </c>
      <c r="R55" s="20">
        <v>7000000</v>
      </c>
      <c r="S55" s="20">
        <v>3401703</v>
      </c>
      <c r="T55" s="20">
        <v>7000000</v>
      </c>
      <c r="U55" s="20">
        <v>2144474</v>
      </c>
      <c r="V55" s="20">
        <v>7000000</v>
      </c>
      <c r="W55" s="20">
        <v>1918260</v>
      </c>
      <c r="X55" s="20"/>
      <c r="Y55" s="20"/>
      <c r="Z55" s="20"/>
      <c r="AA55" s="20"/>
    </row>
    <row r="56" spans="1:28" s="1" customFormat="1" ht="30" x14ac:dyDescent="0.25">
      <c r="A56" s="14" t="s">
        <v>25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4">
        <f>SUM(R57:R58)</f>
        <v>13500000</v>
      </c>
      <c r="S56" s="24">
        <f t="shared" ref="S56:Z56" si="18">SUM(S57:S58)</f>
        <v>439000</v>
      </c>
      <c r="T56" s="24">
        <f t="shared" si="18"/>
        <v>132000000</v>
      </c>
      <c r="U56" s="24">
        <f t="shared" si="18"/>
        <v>8123200</v>
      </c>
      <c r="V56" s="24">
        <f t="shared" si="18"/>
        <v>8909000</v>
      </c>
      <c r="W56" s="24">
        <f t="shared" si="18"/>
        <v>695000</v>
      </c>
      <c r="X56" s="24">
        <f t="shared" si="18"/>
        <v>3077196</v>
      </c>
      <c r="Y56" s="24">
        <f t="shared" si="18"/>
        <v>1794520</v>
      </c>
      <c r="Z56" s="24">
        <f t="shared" si="18"/>
        <v>0</v>
      </c>
      <c r="AA56" s="24">
        <f t="shared" ref="AA56" si="19">+AA57</f>
        <v>0</v>
      </c>
    </row>
    <row r="57" spans="1:28" s="1" customFormat="1" x14ac:dyDescent="0.25">
      <c r="A57" s="8" t="s">
        <v>5</v>
      </c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>
        <f>+[1]Hoja2!AC135</f>
        <v>13500000</v>
      </c>
      <c r="S57" s="20">
        <f>+[1]Hoja2!AD135</f>
        <v>439000</v>
      </c>
      <c r="T57" s="20">
        <f>+[1]Hoja2!AF135</f>
        <v>132000000</v>
      </c>
      <c r="U57" s="20">
        <f>+[1]Hoja2!AG135</f>
        <v>8123200</v>
      </c>
      <c r="V57" s="20">
        <f>+[1]Hoja2!AI135</f>
        <v>8909000</v>
      </c>
      <c r="W57" s="20">
        <f>+[1]Hoja2!AJ135</f>
        <v>695000</v>
      </c>
      <c r="X57" s="20"/>
      <c r="Y57" s="20"/>
      <c r="Z57" s="20"/>
      <c r="AA57" s="20"/>
    </row>
    <row r="58" spans="1:28" s="1" customFormat="1" ht="30" x14ac:dyDescent="0.25">
      <c r="A58" s="9" t="s">
        <v>7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>
        <v>3077196</v>
      </c>
      <c r="Y58" s="20">
        <v>1794520</v>
      </c>
      <c r="Z58" s="20"/>
      <c r="AA58" s="20"/>
    </row>
    <row r="59" spans="1:28" s="1" customFormat="1" x14ac:dyDescent="0.25">
      <c r="A59" s="7" t="s">
        <v>26</v>
      </c>
      <c r="B59" s="18">
        <f>+B60</f>
        <v>115000000</v>
      </c>
      <c r="C59" s="18">
        <f t="shared" ref="C59:E59" si="20">+C60</f>
        <v>86371555</v>
      </c>
      <c r="D59" s="18">
        <f t="shared" si="20"/>
        <v>121962000</v>
      </c>
      <c r="E59" s="18">
        <f t="shared" si="20"/>
        <v>102047206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8" s="1" customFormat="1" x14ac:dyDescent="0.25">
      <c r="A60" s="8" t="s">
        <v>5</v>
      </c>
      <c r="B60" s="19">
        <v>115000000</v>
      </c>
      <c r="C60" s="20">
        <v>86371555</v>
      </c>
      <c r="D60" s="20">
        <v>121962000</v>
      </c>
      <c r="E60" s="20">
        <v>102047206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8" s="1" customFormat="1" x14ac:dyDescent="0.25">
      <c r="A61" s="7" t="s">
        <v>27</v>
      </c>
      <c r="B61" s="18">
        <f>+B62</f>
        <v>6552000</v>
      </c>
      <c r="C61" s="18">
        <f t="shared" ref="C61:AA61" si="21">+C62</f>
        <v>4855050</v>
      </c>
      <c r="D61" s="18">
        <f t="shared" si="21"/>
        <v>6314000</v>
      </c>
      <c r="E61" s="18">
        <f t="shared" si="21"/>
        <v>5848620</v>
      </c>
      <c r="F61" s="18">
        <f t="shared" si="21"/>
        <v>21747000</v>
      </c>
      <c r="G61" s="18">
        <f t="shared" si="21"/>
        <v>20027828</v>
      </c>
      <c r="H61" s="18">
        <f t="shared" si="21"/>
        <v>15746000</v>
      </c>
      <c r="I61" s="18">
        <f t="shared" si="21"/>
        <v>9216500</v>
      </c>
      <c r="J61" s="18">
        <f t="shared" si="21"/>
        <v>14005000</v>
      </c>
      <c r="K61" s="18">
        <f t="shared" si="21"/>
        <v>171470</v>
      </c>
      <c r="L61" s="18">
        <f t="shared" si="21"/>
        <v>14500000</v>
      </c>
      <c r="M61" s="18">
        <f t="shared" si="21"/>
        <v>9047330</v>
      </c>
      <c r="N61" s="18">
        <f t="shared" si="21"/>
        <v>10000000</v>
      </c>
      <c r="O61" s="18">
        <f t="shared" si="21"/>
        <v>459000</v>
      </c>
      <c r="P61" s="18">
        <f t="shared" si="21"/>
        <v>10000000</v>
      </c>
      <c r="Q61" s="18">
        <f t="shared" si="21"/>
        <v>9034800</v>
      </c>
      <c r="R61" s="18">
        <f t="shared" si="21"/>
        <v>3000000</v>
      </c>
      <c r="S61" s="18">
        <f t="shared" si="21"/>
        <v>300000</v>
      </c>
      <c r="T61" s="18">
        <f t="shared" si="21"/>
        <v>10000000</v>
      </c>
      <c r="U61" s="18">
        <f t="shared" si="21"/>
        <v>7557800</v>
      </c>
      <c r="V61" s="18">
        <f t="shared" si="21"/>
        <v>11113400</v>
      </c>
      <c r="W61" s="18">
        <f t="shared" si="21"/>
        <v>11113400</v>
      </c>
      <c r="X61" s="18">
        <f t="shared" si="21"/>
        <v>0</v>
      </c>
      <c r="Y61" s="18">
        <f t="shared" si="21"/>
        <v>0</v>
      </c>
      <c r="Z61" s="18">
        <f t="shared" si="21"/>
        <v>0</v>
      </c>
      <c r="AA61" s="18">
        <f t="shared" si="21"/>
        <v>0</v>
      </c>
    </row>
    <row r="62" spans="1:28" s="1" customFormat="1" x14ac:dyDescent="0.25">
      <c r="A62" s="8" t="s">
        <v>5</v>
      </c>
      <c r="B62" s="19">
        <v>6552000</v>
      </c>
      <c r="C62" s="20">
        <v>4855050</v>
      </c>
      <c r="D62" s="20">
        <v>6314000</v>
      </c>
      <c r="E62" s="20">
        <v>5848620</v>
      </c>
      <c r="F62" s="20">
        <v>21747000</v>
      </c>
      <c r="G62" s="20">
        <v>20027828</v>
      </c>
      <c r="H62" s="20">
        <v>15746000</v>
      </c>
      <c r="I62" s="20">
        <v>9216500</v>
      </c>
      <c r="J62" s="20">
        <v>14005000</v>
      </c>
      <c r="K62" s="20">
        <v>171470</v>
      </c>
      <c r="L62" s="20">
        <v>14500000</v>
      </c>
      <c r="M62" s="20">
        <v>9047330</v>
      </c>
      <c r="N62" s="20">
        <v>10000000</v>
      </c>
      <c r="O62" s="20">
        <v>459000</v>
      </c>
      <c r="P62" s="20">
        <v>10000000</v>
      </c>
      <c r="Q62" s="20">
        <v>9034800</v>
      </c>
      <c r="R62" s="20">
        <v>3000000</v>
      </c>
      <c r="S62" s="20">
        <v>300000</v>
      </c>
      <c r="T62" s="20">
        <v>10000000</v>
      </c>
      <c r="U62" s="20">
        <v>7557800</v>
      </c>
      <c r="V62" s="20">
        <v>11113400</v>
      </c>
      <c r="W62" s="20">
        <v>11113400</v>
      </c>
      <c r="X62" s="20"/>
      <c r="Y62" s="20"/>
      <c r="Z62" s="20"/>
      <c r="AA62" s="20"/>
    </row>
    <row r="63" spans="1:28" s="1" customFormat="1" x14ac:dyDescent="0.25">
      <c r="A63" s="7" t="s">
        <v>28</v>
      </c>
      <c r="B63" s="18">
        <f>SUM(B64:B65)</f>
        <v>207724000</v>
      </c>
      <c r="C63" s="18">
        <f t="shared" ref="C63:AA63" si="22">SUM(C64:C65)</f>
        <v>202645248</v>
      </c>
      <c r="D63" s="18">
        <f t="shared" si="22"/>
        <v>234962357</v>
      </c>
      <c r="E63" s="18">
        <f t="shared" si="22"/>
        <v>231668045</v>
      </c>
      <c r="F63" s="18">
        <f t="shared" si="22"/>
        <v>195800000</v>
      </c>
      <c r="G63" s="18">
        <f t="shared" si="22"/>
        <v>191259864</v>
      </c>
      <c r="H63" s="18">
        <f t="shared" si="22"/>
        <v>290000000</v>
      </c>
      <c r="I63" s="18">
        <f t="shared" si="22"/>
        <v>245117972</v>
      </c>
      <c r="J63" s="18">
        <f t="shared" si="22"/>
        <v>310106000</v>
      </c>
      <c r="K63" s="18">
        <f t="shared" si="22"/>
        <v>155356968</v>
      </c>
      <c r="L63" s="18">
        <f t="shared" si="22"/>
        <v>105000000</v>
      </c>
      <c r="M63" s="18">
        <f t="shared" si="22"/>
        <v>75545844</v>
      </c>
      <c r="N63" s="18">
        <f t="shared" si="22"/>
        <v>70000000</v>
      </c>
      <c r="O63" s="18">
        <f t="shared" si="22"/>
        <v>55841484</v>
      </c>
      <c r="P63" s="18">
        <f t="shared" si="22"/>
        <v>101500000</v>
      </c>
      <c r="Q63" s="18">
        <f t="shared" si="22"/>
        <v>12207735</v>
      </c>
      <c r="R63" s="18">
        <f t="shared" si="22"/>
        <v>78245000</v>
      </c>
      <c r="S63" s="18">
        <f t="shared" si="22"/>
        <v>31491546</v>
      </c>
      <c r="T63" s="18">
        <f t="shared" si="22"/>
        <v>34092000</v>
      </c>
      <c r="U63" s="18">
        <f t="shared" si="22"/>
        <v>22577026</v>
      </c>
      <c r="V63" s="18">
        <f t="shared" si="22"/>
        <v>44809000</v>
      </c>
      <c r="W63" s="18">
        <f t="shared" si="22"/>
        <v>29549703</v>
      </c>
      <c r="X63" s="18">
        <f t="shared" si="22"/>
        <v>0</v>
      </c>
      <c r="Y63" s="18">
        <f t="shared" si="22"/>
        <v>0</v>
      </c>
      <c r="Z63" s="18">
        <f t="shared" si="22"/>
        <v>15376211</v>
      </c>
      <c r="AA63" s="18">
        <f t="shared" si="22"/>
        <v>11801525</v>
      </c>
    </row>
    <row r="64" spans="1:28" s="1" customFormat="1" x14ac:dyDescent="0.25">
      <c r="A64" s="8" t="s">
        <v>5</v>
      </c>
      <c r="B64" s="19">
        <v>207724000</v>
      </c>
      <c r="C64" s="20">
        <v>202645248</v>
      </c>
      <c r="D64" s="20">
        <v>234962357</v>
      </c>
      <c r="E64" s="20">
        <v>231668045</v>
      </c>
      <c r="F64" s="20">
        <v>195800000</v>
      </c>
      <c r="G64" s="20">
        <v>191259864</v>
      </c>
      <c r="H64" s="20">
        <v>290000000</v>
      </c>
      <c r="I64" s="20">
        <v>245117972</v>
      </c>
      <c r="J64" s="20">
        <v>310106000</v>
      </c>
      <c r="K64" s="20">
        <v>155356968</v>
      </c>
      <c r="L64" s="20">
        <v>105000000</v>
      </c>
      <c r="M64" s="20">
        <v>75545844</v>
      </c>
      <c r="N64" s="20">
        <v>70000000</v>
      </c>
      <c r="O64" s="20">
        <v>55841484</v>
      </c>
      <c r="P64" s="20">
        <v>101500000</v>
      </c>
      <c r="Q64" s="20">
        <v>12207735</v>
      </c>
      <c r="R64" s="20">
        <v>78245000</v>
      </c>
      <c r="S64" s="20">
        <v>31491546</v>
      </c>
      <c r="T64" s="20">
        <v>34092000</v>
      </c>
      <c r="U64" s="20">
        <v>22577026</v>
      </c>
      <c r="V64" s="20">
        <v>44809000</v>
      </c>
      <c r="W64" s="20">
        <v>29549703</v>
      </c>
      <c r="X64" s="20"/>
      <c r="Y64" s="20"/>
      <c r="Z64" s="20"/>
      <c r="AA64" s="20"/>
    </row>
    <row r="65" spans="1:27" s="1" customFormat="1" ht="30" x14ac:dyDescent="0.25">
      <c r="A65" s="9" t="s">
        <v>7</v>
      </c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>
        <v>15376211</v>
      </c>
      <c r="AA65" s="20">
        <v>11801525</v>
      </c>
    </row>
    <row r="66" spans="1:27" s="1" customFormat="1" x14ac:dyDescent="0.25">
      <c r="A66" s="7" t="s">
        <v>29</v>
      </c>
      <c r="B66" s="18">
        <f>+B67</f>
        <v>10911000</v>
      </c>
      <c r="C66" s="18">
        <f t="shared" ref="C66:AA66" si="23">+C67</f>
        <v>9212340</v>
      </c>
      <c r="D66" s="18">
        <f t="shared" si="23"/>
        <v>11347000</v>
      </c>
      <c r="E66" s="18">
        <f t="shared" si="23"/>
        <v>11223293</v>
      </c>
      <c r="F66" s="18">
        <f t="shared" si="23"/>
        <v>12000000</v>
      </c>
      <c r="G66" s="18">
        <f t="shared" si="23"/>
        <v>11793258</v>
      </c>
      <c r="H66" s="18">
        <f t="shared" si="23"/>
        <v>11000000</v>
      </c>
      <c r="I66" s="18">
        <f t="shared" si="23"/>
        <v>7013277</v>
      </c>
      <c r="J66" s="18">
        <f t="shared" si="23"/>
        <v>7080000</v>
      </c>
      <c r="K66" s="18">
        <f t="shared" si="23"/>
        <v>6394279</v>
      </c>
      <c r="L66" s="18">
        <f t="shared" si="23"/>
        <v>9139994</v>
      </c>
      <c r="M66" s="18">
        <f t="shared" si="23"/>
        <v>4775756</v>
      </c>
      <c r="N66" s="18">
        <f t="shared" si="23"/>
        <v>15049000</v>
      </c>
      <c r="O66" s="18">
        <f t="shared" si="23"/>
        <v>5000842</v>
      </c>
      <c r="P66" s="18">
        <f t="shared" si="23"/>
        <v>25226000</v>
      </c>
      <c r="Q66" s="18">
        <f t="shared" si="23"/>
        <v>485204</v>
      </c>
      <c r="R66" s="18">
        <f t="shared" si="23"/>
        <v>24634000</v>
      </c>
      <c r="S66" s="18">
        <f t="shared" si="23"/>
        <v>8530100</v>
      </c>
      <c r="T66" s="18">
        <f t="shared" si="23"/>
        <v>387000</v>
      </c>
      <c r="U66" s="18">
        <f t="shared" si="23"/>
        <v>386996</v>
      </c>
      <c r="V66" s="18">
        <f t="shared" si="23"/>
        <v>420000</v>
      </c>
      <c r="W66" s="18">
        <f t="shared" si="23"/>
        <v>379050</v>
      </c>
      <c r="X66" s="18">
        <f t="shared" si="23"/>
        <v>0</v>
      </c>
      <c r="Y66" s="18">
        <f t="shared" si="23"/>
        <v>0</v>
      </c>
      <c r="Z66" s="18">
        <f t="shared" si="23"/>
        <v>0</v>
      </c>
      <c r="AA66" s="18">
        <f t="shared" si="23"/>
        <v>0</v>
      </c>
    </row>
    <row r="67" spans="1:27" s="1" customFormat="1" x14ac:dyDescent="0.25">
      <c r="A67" s="8" t="s">
        <v>5</v>
      </c>
      <c r="B67" s="19">
        <v>10911000</v>
      </c>
      <c r="C67" s="20">
        <v>9212340</v>
      </c>
      <c r="D67" s="20">
        <v>11347000</v>
      </c>
      <c r="E67" s="20">
        <v>11223293</v>
      </c>
      <c r="F67" s="20">
        <v>12000000</v>
      </c>
      <c r="G67" s="20">
        <v>11793258</v>
      </c>
      <c r="H67" s="20">
        <v>11000000</v>
      </c>
      <c r="I67" s="20">
        <v>7013277</v>
      </c>
      <c r="J67" s="20">
        <v>7080000</v>
      </c>
      <c r="K67" s="20">
        <v>6394279</v>
      </c>
      <c r="L67" s="20">
        <v>9139994</v>
      </c>
      <c r="M67" s="20">
        <v>4775756</v>
      </c>
      <c r="N67" s="20">
        <v>15049000</v>
      </c>
      <c r="O67" s="20">
        <v>5000842</v>
      </c>
      <c r="P67" s="20">
        <v>25226000</v>
      </c>
      <c r="Q67" s="20">
        <v>485204</v>
      </c>
      <c r="R67" s="20">
        <v>24634000</v>
      </c>
      <c r="S67" s="20">
        <v>8530100</v>
      </c>
      <c r="T67" s="20">
        <v>387000</v>
      </c>
      <c r="U67" s="20">
        <v>386996</v>
      </c>
      <c r="V67" s="20">
        <v>420000</v>
      </c>
      <c r="W67" s="20">
        <v>379050</v>
      </c>
      <c r="X67" s="20"/>
      <c r="Y67" s="20"/>
      <c r="Z67" s="20"/>
      <c r="AA67" s="20"/>
    </row>
    <row r="68" spans="1:27" s="1" customFormat="1" x14ac:dyDescent="0.25">
      <c r="A68" s="7" t="s">
        <v>30</v>
      </c>
      <c r="B68" s="18">
        <f>SUM(B69:B70)</f>
        <v>245853236</v>
      </c>
      <c r="C68" s="18">
        <f t="shared" ref="C68:AA68" si="24">SUM(C69:C70)</f>
        <v>225746833</v>
      </c>
      <c r="D68" s="18">
        <f t="shared" si="24"/>
        <v>439353097</v>
      </c>
      <c r="E68" s="18">
        <f t="shared" si="24"/>
        <v>422109890</v>
      </c>
      <c r="F68" s="18">
        <f t="shared" si="24"/>
        <v>773405588</v>
      </c>
      <c r="G68" s="18">
        <f t="shared" si="24"/>
        <v>771886485</v>
      </c>
      <c r="H68" s="18">
        <f t="shared" si="24"/>
        <v>757026000</v>
      </c>
      <c r="I68" s="18">
        <f t="shared" si="24"/>
        <v>428239987</v>
      </c>
      <c r="J68" s="18">
        <f t="shared" si="24"/>
        <v>548588919</v>
      </c>
      <c r="K68" s="18">
        <f t="shared" si="24"/>
        <v>536454662</v>
      </c>
      <c r="L68" s="18">
        <f t="shared" si="24"/>
        <v>352846000</v>
      </c>
      <c r="M68" s="18">
        <f t="shared" si="24"/>
        <v>352216003</v>
      </c>
      <c r="N68" s="18">
        <f t="shared" si="24"/>
        <v>221297575</v>
      </c>
      <c r="O68" s="18">
        <f t="shared" si="24"/>
        <v>219704200</v>
      </c>
      <c r="P68" s="18">
        <f t="shared" si="24"/>
        <v>207675000</v>
      </c>
      <c r="Q68" s="18">
        <f t="shared" si="24"/>
        <v>205734952</v>
      </c>
      <c r="R68" s="18">
        <f t="shared" si="24"/>
        <v>63605000</v>
      </c>
      <c r="S68" s="18">
        <f t="shared" si="24"/>
        <v>58933499</v>
      </c>
      <c r="T68" s="18">
        <f t="shared" si="24"/>
        <v>102568287</v>
      </c>
      <c r="U68" s="18">
        <f t="shared" si="24"/>
        <v>85769296</v>
      </c>
      <c r="V68" s="18">
        <f t="shared" si="24"/>
        <v>176000000</v>
      </c>
      <c r="W68" s="18">
        <f t="shared" si="24"/>
        <v>163784367</v>
      </c>
      <c r="X68" s="18">
        <f t="shared" si="24"/>
        <v>1500000</v>
      </c>
      <c r="Y68" s="18">
        <f t="shared" si="24"/>
        <v>379900</v>
      </c>
      <c r="Z68" s="18">
        <f t="shared" si="24"/>
        <v>5900000</v>
      </c>
      <c r="AA68" s="18">
        <f t="shared" si="24"/>
        <v>1955300</v>
      </c>
    </row>
    <row r="69" spans="1:27" s="1" customFormat="1" x14ac:dyDescent="0.25">
      <c r="A69" s="8" t="s">
        <v>5</v>
      </c>
      <c r="B69" s="19">
        <v>245853236</v>
      </c>
      <c r="C69" s="20">
        <v>225746833</v>
      </c>
      <c r="D69" s="20">
        <v>439353097</v>
      </c>
      <c r="E69" s="20">
        <v>422109890</v>
      </c>
      <c r="F69" s="20">
        <v>773405588</v>
      </c>
      <c r="G69" s="20">
        <v>771886485</v>
      </c>
      <c r="H69" s="20">
        <v>757026000</v>
      </c>
      <c r="I69" s="20">
        <v>428239987</v>
      </c>
      <c r="J69" s="20">
        <v>548588919</v>
      </c>
      <c r="K69" s="20">
        <v>536454662</v>
      </c>
      <c r="L69" s="20">
        <v>352846000</v>
      </c>
      <c r="M69" s="20">
        <v>352216003</v>
      </c>
      <c r="N69" s="20">
        <v>221297575</v>
      </c>
      <c r="O69" s="20">
        <v>219704200</v>
      </c>
      <c r="P69" s="20">
        <v>207675000</v>
      </c>
      <c r="Q69" s="20">
        <v>205734952</v>
      </c>
      <c r="R69" s="20">
        <v>63605000</v>
      </c>
      <c r="S69" s="20">
        <v>58933499</v>
      </c>
      <c r="T69" s="20">
        <v>102568287</v>
      </c>
      <c r="U69" s="20">
        <v>85769296</v>
      </c>
      <c r="V69" s="20">
        <v>176000000</v>
      </c>
      <c r="W69" s="20">
        <v>163784367</v>
      </c>
      <c r="X69" s="20"/>
      <c r="Y69" s="20"/>
      <c r="Z69" s="20"/>
      <c r="AA69" s="20"/>
    </row>
    <row r="70" spans="1:27" s="1" customFormat="1" ht="30" x14ac:dyDescent="0.25">
      <c r="A70" s="9" t="s">
        <v>7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>
        <v>1500000</v>
      </c>
      <c r="Y70" s="20">
        <v>379900</v>
      </c>
      <c r="Z70" s="20">
        <v>5900000</v>
      </c>
      <c r="AA70" s="20">
        <v>1955300</v>
      </c>
    </row>
    <row r="71" spans="1:27" s="1" customFormat="1" x14ac:dyDescent="0.25">
      <c r="A71" s="7" t="s">
        <v>31</v>
      </c>
      <c r="B71" s="18">
        <f>SUM(B72:B73)</f>
        <v>83707654</v>
      </c>
      <c r="C71" s="18">
        <f t="shared" ref="C71:Y71" si="25">SUM(C72:C73)</f>
        <v>37134590</v>
      </c>
      <c r="D71" s="18">
        <f t="shared" si="25"/>
        <v>226500000</v>
      </c>
      <c r="E71" s="18">
        <f t="shared" si="25"/>
        <v>205850038</v>
      </c>
      <c r="F71" s="18">
        <f t="shared" si="25"/>
        <v>213408000</v>
      </c>
      <c r="G71" s="18">
        <f t="shared" si="25"/>
        <v>212929551</v>
      </c>
      <c r="H71" s="18">
        <f t="shared" si="25"/>
        <v>71490000</v>
      </c>
      <c r="I71" s="18">
        <f t="shared" si="25"/>
        <v>62982420</v>
      </c>
      <c r="J71" s="18">
        <f t="shared" si="25"/>
        <v>116472200</v>
      </c>
      <c r="K71" s="18">
        <f t="shared" si="25"/>
        <v>113999700</v>
      </c>
      <c r="L71" s="18">
        <f t="shared" si="25"/>
        <v>54920000</v>
      </c>
      <c r="M71" s="18">
        <f t="shared" si="25"/>
        <v>52065711</v>
      </c>
      <c r="N71" s="18">
        <f t="shared" si="25"/>
        <v>109000000</v>
      </c>
      <c r="O71" s="18">
        <f t="shared" si="25"/>
        <v>108950744</v>
      </c>
      <c r="P71" s="18">
        <f t="shared" si="25"/>
        <v>93000000</v>
      </c>
      <c r="Q71" s="18">
        <f t="shared" si="25"/>
        <v>30343218</v>
      </c>
      <c r="R71" s="18">
        <f t="shared" si="25"/>
        <v>80951000</v>
      </c>
      <c r="S71" s="18">
        <f t="shared" si="25"/>
        <v>75860904</v>
      </c>
      <c r="T71" s="18">
        <f t="shared" si="25"/>
        <v>92290000</v>
      </c>
      <c r="U71" s="18">
        <f t="shared" si="25"/>
        <v>18824993</v>
      </c>
      <c r="V71" s="18">
        <f t="shared" si="25"/>
        <v>74903000</v>
      </c>
      <c r="W71" s="18">
        <f t="shared" si="25"/>
        <v>53176412</v>
      </c>
      <c r="X71" s="18">
        <f t="shared" si="25"/>
        <v>31960000</v>
      </c>
      <c r="Y71" s="18">
        <f t="shared" si="25"/>
        <v>17034800</v>
      </c>
      <c r="Z71" s="18">
        <f>SUM(Z72:Z73)</f>
        <v>38069000</v>
      </c>
      <c r="AA71" s="18">
        <f t="shared" ref="AA71" si="26">SUM(AA72:AA73)</f>
        <v>20000000</v>
      </c>
    </row>
    <row r="72" spans="1:27" s="1" customFormat="1" x14ac:dyDescent="0.25">
      <c r="A72" s="8" t="s">
        <v>5</v>
      </c>
      <c r="B72" s="19">
        <v>83707654</v>
      </c>
      <c r="C72" s="20">
        <v>37134590</v>
      </c>
      <c r="D72" s="20">
        <v>226500000</v>
      </c>
      <c r="E72" s="20">
        <v>205850038</v>
      </c>
      <c r="F72" s="20">
        <v>213408000</v>
      </c>
      <c r="G72" s="20">
        <v>212929551</v>
      </c>
      <c r="H72" s="20">
        <v>71490000</v>
      </c>
      <c r="I72" s="20">
        <v>62982420</v>
      </c>
      <c r="J72" s="20">
        <v>116472200</v>
      </c>
      <c r="K72" s="20">
        <v>113999700</v>
      </c>
      <c r="L72" s="20">
        <v>54920000</v>
      </c>
      <c r="M72" s="20">
        <v>52065711</v>
      </c>
      <c r="N72" s="20">
        <v>109000000</v>
      </c>
      <c r="O72" s="20">
        <v>108950744</v>
      </c>
      <c r="P72" s="20">
        <v>93000000</v>
      </c>
      <c r="Q72" s="20">
        <v>30343218</v>
      </c>
      <c r="R72" s="20">
        <v>80951000</v>
      </c>
      <c r="S72" s="20">
        <v>75860904</v>
      </c>
      <c r="T72" s="20">
        <v>92290000</v>
      </c>
      <c r="U72" s="20">
        <v>18824993</v>
      </c>
      <c r="V72" s="20">
        <v>74903000</v>
      </c>
      <c r="W72" s="20">
        <v>53176412</v>
      </c>
      <c r="X72" s="20"/>
      <c r="Y72" s="20"/>
      <c r="Z72" s="20"/>
      <c r="AA72" s="20"/>
    </row>
    <row r="73" spans="1:27" s="1" customFormat="1" ht="30" x14ac:dyDescent="0.25">
      <c r="A73" s="9" t="s">
        <v>7</v>
      </c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31960000</v>
      </c>
      <c r="Y73" s="20">
        <v>17034800</v>
      </c>
      <c r="Z73" s="20">
        <v>38069000</v>
      </c>
      <c r="AA73" s="20">
        <v>20000000</v>
      </c>
    </row>
    <row r="74" spans="1:27" s="1" customFormat="1" x14ac:dyDescent="0.25">
      <c r="A74" s="7" t="s">
        <v>32</v>
      </c>
      <c r="B74" s="18">
        <f>SUM(B75:B76)</f>
        <v>22345000</v>
      </c>
      <c r="C74" s="18">
        <f t="shared" ref="C74:AA74" si="27">SUM(C75:C76)</f>
        <v>19842887</v>
      </c>
      <c r="D74" s="18">
        <f t="shared" si="27"/>
        <v>19345000</v>
      </c>
      <c r="E74" s="18">
        <f t="shared" si="27"/>
        <v>19203150</v>
      </c>
      <c r="F74" s="18">
        <f t="shared" si="27"/>
        <v>40000000</v>
      </c>
      <c r="G74" s="18">
        <f t="shared" si="27"/>
        <v>36473692</v>
      </c>
      <c r="H74" s="18">
        <f t="shared" si="27"/>
        <v>38300000</v>
      </c>
      <c r="I74" s="18">
        <f t="shared" si="27"/>
        <v>38208399</v>
      </c>
      <c r="J74" s="18">
        <f t="shared" si="27"/>
        <v>34608000</v>
      </c>
      <c r="K74" s="18">
        <f t="shared" si="27"/>
        <v>33685226</v>
      </c>
      <c r="L74" s="18">
        <f t="shared" si="27"/>
        <v>24700000</v>
      </c>
      <c r="M74" s="18">
        <f t="shared" si="27"/>
        <v>18228454</v>
      </c>
      <c r="N74" s="18">
        <f t="shared" si="27"/>
        <v>24840000</v>
      </c>
      <c r="O74" s="18">
        <f t="shared" si="27"/>
        <v>24835623</v>
      </c>
      <c r="P74" s="18">
        <f t="shared" si="27"/>
        <v>27700000</v>
      </c>
      <c r="Q74" s="18">
        <f t="shared" si="27"/>
        <v>27498234</v>
      </c>
      <c r="R74" s="18">
        <f t="shared" si="27"/>
        <v>29100000</v>
      </c>
      <c r="S74" s="18">
        <f t="shared" si="27"/>
        <v>27171230</v>
      </c>
      <c r="T74" s="18">
        <f t="shared" si="27"/>
        <v>41200000</v>
      </c>
      <c r="U74" s="18">
        <f t="shared" si="27"/>
        <v>33959276</v>
      </c>
      <c r="V74" s="18">
        <f t="shared" si="27"/>
        <v>18231275</v>
      </c>
      <c r="W74" s="18">
        <f t="shared" si="27"/>
        <v>14579984</v>
      </c>
      <c r="X74" s="18">
        <f t="shared" si="27"/>
        <v>200000</v>
      </c>
      <c r="Y74" s="18">
        <f t="shared" si="27"/>
        <v>0</v>
      </c>
      <c r="Z74" s="18">
        <f t="shared" si="27"/>
        <v>100000</v>
      </c>
      <c r="AA74" s="18">
        <f t="shared" si="27"/>
        <v>0</v>
      </c>
    </row>
    <row r="75" spans="1:27" s="1" customFormat="1" x14ac:dyDescent="0.25">
      <c r="A75" s="8" t="s">
        <v>5</v>
      </c>
      <c r="B75" s="19">
        <v>22345000</v>
      </c>
      <c r="C75" s="20">
        <v>19842887</v>
      </c>
      <c r="D75" s="20">
        <v>19345000</v>
      </c>
      <c r="E75" s="20">
        <v>19203150</v>
      </c>
      <c r="F75" s="20">
        <v>40000000</v>
      </c>
      <c r="G75" s="20">
        <v>36473692</v>
      </c>
      <c r="H75" s="20">
        <v>38300000</v>
      </c>
      <c r="I75" s="20">
        <v>38208399</v>
      </c>
      <c r="J75" s="20">
        <v>34608000</v>
      </c>
      <c r="K75" s="20">
        <v>33685226</v>
      </c>
      <c r="L75" s="20">
        <v>24700000</v>
      </c>
      <c r="M75" s="20">
        <v>18228454</v>
      </c>
      <c r="N75" s="20">
        <v>24840000</v>
      </c>
      <c r="O75" s="20">
        <v>24835623</v>
      </c>
      <c r="P75" s="20">
        <v>27700000</v>
      </c>
      <c r="Q75" s="20">
        <v>27498234</v>
      </c>
      <c r="R75" s="20">
        <v>29100000</v>
      </c>
      <c r="S75" s="20">
        <v>27171230</v>
      </c>
      <c r="T75" s="20">
        <v>41200000</v>
      </c>
      <c r="U75" s="20">
        <v>33959276</v>
      </c>
      <c r="V75" s="20">
        <v>18231275</v>
      </c>
      <c r="W75" s="20">
        <v>14579984</v>
      </c>
      <c r="X75" s="20"/>
      <c r="Y75" s="20"/>
      <c r="Z75" s="20"/>
      <c r="AA75" s="20"/>
    </row>
    <row r="76" spans="1:27" s="1" customFormat="1" ht="30" x14ac:dyDescent="0.25">
      <c r="A76" s="9" t="s">
        <v>7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>
        <v>200000</v>
      </c>
      <c r="Y76" s="20">
        <v>0</v>
      </c>
      <c r="Z76" s="20">
        <v>100000</v>
      </c>
      <c r="AA76" s="20"/>
    </row>
    <row r="77" spans="1:27" s="1" customFormat="1" x14ac:dyDescent="0.25">
      <c r="A77" s="7" t="s">
        <v>33</v>
      </c>
      <c r="B77" s="18">
        <f>SUM(B78:B79)</f>
        <v>77664000</v>
      </c>
      <c r="C77" s="18">
        <f t="shared" ref="C77:Z77" si="28">SUM(C78:C79)</f>
        <v>55146118</v>
      </c>
      <c r="D77" s="18">
        <f t="shared" si="28"/>
        <v>125000000</v>
      </c>
      <c r="E77" s="18">
        <f t="shared" si="28"/>
        <v>122864420</v>
      </c>
      <c r="F77" s="18">
        <f t="shared" si="28"/>
        <v>110000000</v>
      </c>
      <c r="G77" s="18">
        <f t="shared" si="28"/>
        <v>109524766</v>
      </c>
      <c r="H77" s="18">
        <f t="shared" si="28"/>
        <v>108966000</v>
      </c>
      <c r="I77" s="18">
        <f t="shared" si="28"/>
        <v>107364900</v>
      </c>
      <c r="J77" s="18">
        <f t="shared" si="28"/>
        <v>106966000</v>
      </c>
      <c r="K77" s="18">
        <f t="shared" si="28"/>
        <v>99205129</v>
      </c>
      <c r="L77" s="18">
        <f t="shared" si="28"/>
        <v>110175000</v>
      </c>
      <c r="M77" s="18">
        <f t="shared" si="28"/>
        <v>95481979</v>
      </c>
      <c r="N77" s="18">
        <f t="shared" si="28"/>
        <v>63000000</v>
      </c>
      <c r="O77" s="18">
        <f t="shared" si="28"/>
        <v>62688106</v>
      </c>
      <c r="P77" s="18">
        <f t="shared" si="28"/>
        <v>110000000</v>
      </c>
      <c r="Q77" s="18">
        <f t="shared" si="28"/>
        <v>109993054</v>
      </c>
      <c r="R77" s="18">
        <f t="shared" si="28"/>
        <v>105000000</v>
      </c>
      <c r="S77" s="18">
        <f t="shared" si="28"/>
        <v>101542184</v>
      </c>
      <c r="T77" s="18">
        <f t="shared" si="28"/>
        <v>66825976</v>
      </c>
      <c r="U77" s="18">
        <f t="shared" si="28"/>
        <v>15315460</v>
      </c>
      <c r="V77" s="18">
        <f t="shared" si="28"/>
        <v>118995243</v>
      </c>
      <c r="W77" s="18">
        <f t="shared" si="28"/>
        <v>105815697</v>
      </c>
      <c r="X77" s="18">
        <f t="shared" si="28"/>
        <v>10000000</v>
      </c>
      <c r="Y77" s="18">
        <f t="shared" si="28"/>
        <v>0</v>
      </c>
      <c r="Z77" s="18">
        <f t="shared" si="28"/>
        <v>0</v>
      </c>
      <c r="AA77" s="20"/>
    </row>
    <row r="78" spans="1:27" s="1" customFormat="1" x14ac:dyDescent="0.25">
      <c r="A78" s="8" t="s">
        <v>5</v>
      </c>
      <c r="B78" s="19">
        <v>77664000</v>
      </c>
      <c r="C78" s="20">
        <v>55146118</v>
      </c>
      <c r="D78" s="20">
        <v>125000000</v>
      </c>
      <c r="E78" s="20">
        <v>122864420</v>
      </c>
      <c r="F78" s="20">
        <v>110000000</v>
      </c>
      <c r="G78" s="20">
        <v>109524766</v>
      </c>
      <c r="H78" s="20">
        <v>108966000</v>
      </c>
      <c r="I78" s="20">
        <v>107364900</v>
      </c>
      <c r="J78" s="20">
        <v>106966000</v>
      </c>
      <c r="K78" s="20">
        <v>99205129</v>
      </c>
      <c r="L78" s="20">
        <v>110175000</v>
      </c>
      <c r="M78" s="20">
        <v>95481979</v>
      </c>
      <c r="N78" s="20">
        <v>63000000</v>
      </c>
      <c r="O78" s="20">
        <v>62688106</v>
      </c>
      <c r="P78" s="20">
        <v>110000000</v>
      </c>
      <c r="Q78" s="20">
        <v>109993054</v>
      </c>
      <c r="R78" s="20">
        <v>105000000</v>
      </c>
      <c r="S78" s="20">
        <v>101542184</v>
      </c>
      <c r="T78" s="20">
        <v>66825976</v>
      </c>
      <c r="U78" s="20">
        <v>15315460</v>
      </c>
      <c r="V78" s="20">
        <v>118995243</v>
      </c>
      <c r="W78" s="20">
        <v>105815697</v>
      </c>
      <c r="X78" s="20"/>
      <c r="Y78" s="20"/>
      <c r="Z78" s="20"/>
      <c r="AA78" s="20"/>
    </row>
    <row r="79" spans="1:27" s="1" customFormat="1" ht="30" x14ac:dyDescent="0.25">
      <c r="A79" s="9" t="s">
        <v>7</v>
      </c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>
        <v>10000000</v>
      </c>
      <c r="Y79" s="20">
        <v>0</v>
      </c>
      <c r="Z79" s="20"/>
      <c r="AA79" s="20"/>
    </row>
    <row r="80" spans="1:27" s="1" customFormat="1" x14ac:dyDescent="0.25">
      <c r="A80" s="7" t="s">
        <v>34</v>
      </c>
      <c r="B80" s="18">
        <f>+B81</f>
        <v>24996000</v>
      </c>
      <c r="C80" s="18">
        <f t="shared" ref="C80:AA80" si="29">+C81</f>
        <v>16205480</v>
      </c>
      <c r="D80" s="18">
        <f t="shared" si="29"/>
        <v>15500000</v>
      </c>
      <c r="E80" s="18">
        <f t="shared" si="29"/>
        <v>8630958</v>
      </c>
      <c r="F80" s="18">
        <f t="shared" si="29"/>
        <v>14500000</v>
      </c>
      <c r="G80" s="18">
        <f t="shared" si="29"/>
        <v>14302010</v>
      </c>
      <c r="H80" s="18">
        <f t="shared" si="29"/>
        <v>20000000</v>
      </c>
      <c r="I80" s="18">
        <f t="shared" si="29"/>
        <v>17540327</v>
      </c>
      <c r="J80" s="18">
        <f t="shared" si="29"/>
        <v>12600000</v>
      </c>
      <c r="K80" s="18">
        <f t="shared" si="29"/>
        <v>2193848</v>
      </c>
      <c r="L80" s="18">
        <f t="shared" si="29"/>
        <v>18128000</v>
      </c>
      <c r="M80" s="18">
        <f t="shared" si="29"/>
        <v>18073020</v>
      </c>
      <c r="N80" s="18">
        <f t="shared" si="29"/>
        <v>23600000</v>
      </c>
      <c r="O80" s="18">
        <f t="shared" si="29"/>
        <v>18717692</v>
      </c>
      <c r="P80" s="18">
        <f t="shared" si="29"/>
        <v>19163200</v>
      </c>
      <c r="Q80" s="18">
        <f t="shared" si="29"/>
        <v>16035463</v>
      </c>
      <c r="R80" s="18">
        <f t="shared" si="29"/>
        <v>11000000</v>
      </c>
      <c r="S80" s="18">
        <f t="shared" si="29"/>
        <v>10688763</v>
      </c>
      <c r="T80" s="18">
        <f t="shared" si="29"/>
        <v>3000000</v>
      </c>
      <c r="U80" s="18">
        <f t="shared" si="29"/>
        <v>2401500</v>
      </c>
      <c r="V80" s="18">
        <f t="shared" si="29"/>
        <v>7242100</v>
      </c>
      <c r="W80" s="18">
        <f t="shared" si="29"/>
        <v>7070468</v>
      </c>
      <c r="X80" s="18">
        <f t="shared" si="29"/>
        <v>0</v>
      </c>
      <c r="Y80" s="18">
        <f t="shared" si="29"/>
        <v>0</v>
      </c>
      <c r="Z80" s="18">
        <f t="shared" si="29"/>
        <v>0</v>
      </c>
      <c r="AA80" s="18">
        <f t="shared" si="29"/>
        <v>0</v>
      </c>
    </row>
    <row r="81" spans="1:27" s="1" customFormat="1" x14ac:dyDescent="0.25">
      <c r="A81" s="8" t="s">
        <v>5</v>
      </c>
      <c r="B81" s="19">
        <v>24996000</v>
      </c>
      <c r="C81" s="20">
        <v>16205480</v>
      </c>
      <c r="D81" s="20">
        <v>15500000</v>
      </c>
      <c r="E81" s="20">
        <v>8630958</v>
      </c>
      <c r="F81" s="20">
        <v>14500000</v>
      </c>
      <c r="G81" s="20">
        <v>14302010</v>
      </c>
      <c r="H81" s="20">
        <v>20000000</v>
      </c>
      <c r="I81" s="20">
        <v>17540327</v>
      </c>
      <c r="J81" s="20">
        <v>12600000</v>
      </c>
      <c r="K81" s="20">
        <v>2193848</v>
      </c>
      <c r="L81" s="20">
        <v>18128000</v>
      </c>
      <c r="M81" s="20">
        <v>18073020</v>
      </c>
      <c r="N81" s="20">
        <v>23600000</v>
      </c>
      <c r="O81" s="20">
        <v>18717692</v>
      </c>
      <c r="P81" s="20">
        <v>19163200</v>
      </c>
      <c r="Q81" s="20">
        <v>16035463</v>
      </c>
      <c r="R81" s="20">
        <v>11000000</v>
      </c>
      <c r="S81" s="20">
        <v>10688763</v>
      </c>
      <c r="T81" s="20">
        <v>3000000</v>
      </c>
      <c r="U81" s="20">
        <v>2401500</v>
      </c>
      <c r="V81" s="20">
        <v>7242100</v>
      </c>
      <c r="W81" s="20">
        <v>7070468</v>
      </c>
      <c r="X81" s="20"/>
      <c r="Y81" s="20"/>
      <c r="Z81" s="20"/>
      <c r="AA81" s="20"/>
    </row>
    <row r="82" spans="1:27" s="1" customFormat="1" x14ac:dyDescent="0.25">
      <c r="A82" s="7" t="s">
        <v>35</v>
      </c>
      <c r="B82" s="18">
        <f>SUM(B83:B84)</f>
        <v>35000000</v>
      </c>
      <c r="C82" s="18">
        <f t="shared" ref="C82:AA82" si="30">SUM(C83:C84)</f>
        <v>20879556</v>
      </c>
      <c r="D82" s="18">
        <f t="shared" si="30"/>
        <v>35300000</v>
      </c>
      <c r="E82" s="18">
        <f t="shared" si="30"/>
        <v>34069362</v>
      </c>
      <c r="F82" s="18">
        <f t="shared" si="30"/>
        <v>37680000</v>
      </c>
      <c r="G82" s="18">
        <f t="shared" si="30"/>
        <v>33322093</v>
      </c>
      <c r="H82" s="18">
        <f t="shared" si="30"/>
        <v>30000000</v>
      </c>
      <c r="I82" s="18">
        <f t="shared" si="30"/>
        <v>23672180</v>
      </c>
      <c r="J82" s="18">
        <f t="shared" si="30"/>
        <v>23233000</v>
      </c>
      <c r="K82" s="18">
        <f t="shared" si="30"/>
        <v>17469425</v>
      </c>
      <c r="L82" s="18">
        <f t="shared" si="30"/>
        <v>30000000</v>
      </c>
      <c r="M82" s="18">
        <f t="shared" si="30"/>
        <v>28248670</v>
      </c>
      <c r="N82" s="18">
        <f t="shared" si="30"/>
        <v>37604000</v>
      </c>
      <c r="O82" s="18">
        <f t="shared" si="30"/>
        <v>35122650</v>
      </c>
      <c r="P82" s="18">
        <f t="shared" si="30"/>
        <v>35236000</v>
      </c>
      <c r="Q82" s="18">
        <f t="shared" si="30"/>
        <v>28795244</v>
      </c>
      <c r="R82" s="18">
        <f t="shared" si="30"/>
        <v>28740000</v>
      </c>
      <c r="S82" s="18">
        <f t="shared" si="30"/>
        <v>26235700</v>
      </c>
      <c r="T82" s="18">
        <f t="shared" si="30"/>
        <v>34398000</v>
      </c>
      <c r="U82" s="18">
        <f t="shared" si="30"/>
        <v>24757062</v>
      </c>
      <c r="V82" s="18">
        <f t="shared" si="30"/>
        <v>39802000</v>
      </c>
      <c r="W82" s="18">
        <f t="shared" si="30"/>
        <v>28795000</v>
      </c>
      <c r="X82" s="18">
        <f t="shared" si="30"/>
        <v>850000</v>
      </c>
      <c r="Y82" s="18">
        <f t="shared" si="30"/>
        <v>0</v>
      </c>
      <c r="Z82" s="18">
        <f t="shared" si="30"/>
        <v>800000</v>
      </c>
      <c r="AA82" s="18">
        <f t="shared" si="30"/>
        <v>600000</v>
      </c>
    </row>
    <row r="83" spans="1:27" s="1" customFormat="1" x14ac:dyDescent="0.25">
      <c r="A83" s="8" t="s">
        <v>5</v>
      </c>
      <c r="B83" s="19">
        <v>35000000</v>
      </c>
      <c r="C83" s="20">
        <v>20879556</v>
      </c>
      <c r="D83" s="20">
        <v>35300000</v>
      </c>
      <c r="E83" s="20">
        <v>34069362</v>
      </c>
      <c r="F83" s="20">
        <v>37680000</v>
      </c>
      <c r="G83" s="20">
        <v>33322093</v>
      </c>
      <c r="H83" s="20">
        <v>30000000</v>
      </c>
      <c r="I83" s="20">
        <v>23672180</v>
      </c>
      <c r="J83" s="20">
        <v>23233000</v>
      </c>
      <c r="K83" s="20">
        <v>17469425</v>
      </c>
      <c r="L83" s="20">
        <v>30000000</v>
      </c>
      <c r="M83" s="20">
        <v>28248670</v>
      </c>
      <c r="N83" s="20">
        <v>37604000</v>
      </c>
      <c r="O83" s="20">
        <v>35122650</v>
      </c>
      <c r="P83" s="20">
        <v>35236000</v>
      </c>
      <c r="Q83" s="20">
        <v>28795244</v>
      </c>
      <c r="R83" s="20">
        <v>28740000</v>
      </c>
      <c r="S83" s="20">
        <v>26235700</v>
      </c>
      <c r="T83" s="20">
        <v>34398000</v>
      </c>
      <c r="U83" s="20">
        <v>24757062</v>
      </c>
      <c r="V83" s="20">
        <v>39802000</v>
      </c>
      <c r="W83" s="20">
        <v>28795000</v>
      </c>
      <c r="X83" s="20"/>
      <c r="Y83" s="20"/>
      <c r="Z83" s="20"/>
      <c r="AA83" s="20"/>
    </row>
    <row r="84" spans="1:27" s="1" customFormat="1" ht="30" x14ac:dyDescent="0.25">
      <c r="A84" s="9" t="s">
        <v>7</v>
      </c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>
        <v>850000</v>
      </c>
      <c r="Y84" s="20">
        <v>0</v>
      </c>
      <c r="Z84" s="20">
        <v>800000</v>
      </c>
      <c r="AA84" s="20">
        <v>600000</v>
      </c>
    </row>
    <row r="85" spans="1:27" s="1" customFormat="1" x14ac:dyDescent="0.25">
      <c r="A85" s="7" t="s">
        <v>36</v>
      </c>
      <c r="B85" s="18">
        <f>+B86</f>
        <v>5680000</v>
      </c>
      <c r="C85" s="18">
        <f t="shared" ref="C85:AA85" si="31">+C86</f>
        <v>3715612</v>
      </c>
      <c r="D85" s="18">
        <f t="shared" si="31"/>
        <v>3923000</v>
      </c>
      <c r="E85" s="18">
        <f t="shared" si="31"/>
        <v>2418912</v>
      </c>
      <c r="F85" s="18">
        <f t="shared" si="31"/>
        <v>4784000</v>
      </c>
      <c r="G85" s="18">
        <f t="shared" si="31"/>
        <v>4250620</v>
      </c>
      <c r="H85" s="18">
        <f t="shared" si="31"/>
        <v>5000000</v>
      </c>
      <c r="I85" s="18">
        <f t="shared" si="31"/>
        <v>1556000</v>
      </c>
      <c r="J85" s="18">
        <f t="shared" si="31"/>
        <v>3887000</v>
      </c>
      <c r="K85" s="18">
        <f t="shared" si="31"/>
        <v>1884609</v>
      </c>
      <c r="L85" s="18">
        <f t="shared" si="31"/>
        <v>2004000</v>
      </c>
      <c r="M85" s="18">
        <f t="shared" si="31"/>
        <v>1663204</v>
      </c>
      <c r="N85" s="18">
        <f t="shared" si="31"/>
        <v>3415000</v>
      </c>
      <c r="O85" s="18">
        <f t="shared" si="31"/>
        <v>1546412</v>
      </c>
      <c r="P85" s="18">
        <f t="shared" si="31"/>
        <v>4000000</v>
      </c>
      <c r="Q85" s="18">
        <f t="shared" si="31"/>
        <v>1877231</v>
      </c>
      <c r="R85" s="18">
        <f t="shared" si="31"/>
        <v>2400000</v>
      </c>
      <c r="S85" s="18">
        <f t="shared" si="31"/>
        <v>2065500</v>
      </c>
      <c r="T85" s="18">
        <f t="shared" si="31"/>
        <v>1557000</v>
      </c>
      <c r="U85" s="18">
        <f t="shared" si="31"/>
        <v>995950</v>
      </c>
      <c r="V85" s="18">
        <f t="shared" si="31"/>
        <v>1700000</v>
      </c>
      <c r="W85" s="18">
        <f t="shared" si="31"/>
        <v>1578850</v>
      </c>
      <c r="X85" s="18">
        <f t="shared" si="31"/>
        <v>0</v>
      </c>
      <c r="Y85" s="18">
        <f t="shared" si="31"/>
        <v>0</v>
      </c>
      <c r="Z85" s="18">
        <f t="shared" si="31"/>
        <v>0</v>
      </c>
      <c r="AA85" s="18">
        <f t="shared" si="31"/>
        <v>0</v>
      </c>
    </row>
    <row r="86" spans="1:27" s="1" customFormat="1" x14ac:dyDescent="0.25">
      <c r="A86" s="8" t="s">
        <v>5</v>
      </c>
      <c r="B86" s="19">
        <v>5680000</v>
      </c>
      <c r="C86" s="20">
        <v>3715612</v>
      </c>
      <c r="D86" s="20">
        <v>3923000</v>
      </c>
      <c r="E86" s="20">
        <v>2418912</v>
      </c>
      <c r="F86" s="20">
        <v>4784000</v>
      </c>
      <c r="G86" s="20">
        <v>4250620</v>
      </c>
      <c r="H86" s="20">
        <v>5000000</v>
      </c>
      <c r="I86" s="20">
        <v>1556000</v>
      </c>
      <c r="J86" s="20">
        <v>3887000</v>
      </c>
      <c r="K86" s="20">
        <v>1884609</v>
      </c>
      <c r="L86" s="20">
        <v>2004000</v>
      </c>
      <c r="M86" s="20">
        <v>1663204</v>
      </c>
      <c r="N86" s="20">
        <v>3415000</v>
      </c>
      <c r="O86" s="20">
        <v>1546412</v>
      </c>
      <c r="P86" s="20">
        <v>4000000</v>
      </c>
      <c r="Q86" s="20">
        <v>1877231</v>
      </c>
      <c r="R86" s="20">
        <v>2400000</v>
      </c>
      <c r="S86" s="20">
        <v>2065500</v>
      </c>
      <c r="T86" s="20">
        <v>1557000</v>
      </c>
      <c r="U86" s="20">
        <v>995950</v>
      </c>
      <c r="V86" s="20">
        <v>1700000</v>
      </c>
      <c r="W86" s="20">
        <v>1578850</v>
      </c>
      <c r="X86" s="20"/>
      <c r="Y86" s="20"/>
      <c r="Z86" s="20"/>
      <c r="AA86" s="20"/>
    </row>
    <row r="87" spans="1:27" s="1" customFormat="1" x14ac:dyDescent="0.25">
      <c r="A87" s="7" t="s">
        <v>37</v>
      </c>
      <c r="B87" s="18">
        <f>SUM(B88:B90)</f>
        <v>12500000</v>
      </c>
      <c r="C87" s="18">
        <f t="shared" ref="C87:AA87" si="32">SUM(C88:C90)</f>
        <v>11185315</v>
      </c>
      <c r="D87" s="18">
        <f t="shared" si="32"/>
        <v>11000000</v>
      </c>
      <c r="E87" s="18">
        <f t="shared" si="32"/>
        <v>10991625</v>
      </c>
      <c r="F87" s="18">
        <f t="shared" si="32"/>
        <v>19100000</v>
      </c>
      <c r="G87" s="18">
        <f t="shared" si="32"/>
        <v>19091756</v>
      </c>
      <c r="H87" s="18">
        <f t="shared" si="32"/>
        <v>16835000</v>
      </c>
      <c r="I87" s="18">
        <f t="shared" si="32"/>
        <v>16690713</v>
      </c>
      <c r="J87" s="18">
        <f t="shared" si="32"/>
        <v>12841000</v>
      </c>
      <c r="K87" s="18">
        <f t="shared" si="32"/>
        <v>12443901</v>
      </c>
      <c r="L87" s="18">
        <f t="shared" si="32"/>
        <v>6449960</v>
      </c>
      <c r="M87" s="18">
        <f t="shared" si="32"/>
        <v>5012797</v>
      </c>
      <c r="N87" s="18">
        <f t="shared" si="32"/>
        <v>7760000</v>
      </c>
      <c r="O87" s="18">
        <f t="shared" si="32"/>
        <v>6390400</v>
      </c>
      <c r="P87" s="18">
        <f t="shared" si="32"/>
        <v>12978000</v>
      </c>
      <c r="Q87" s="18">
        <f t="shared" si="32"/>
        <v>12516244</v>
      </c>
      <c r="R87" s="18">
        <f t="shared" si="32"/>
        <v>13400000</v>
      </c>
      <c r="S87" s="18">
        <f t="shared" si="32"/>
        <v>8573596</v>
      </c>
      <c r="T87" s="18">
        <f t="shared" si="32"/>
        <v>6934000</v>
      </c>
      <c r="U87" s="18">
        <f t="shared" si="32"/>
        <v>4649395</v>
      </c>
      <c r="V87" s="18">
        <f t="shared" si="32"/>
        <v>18245000</v>
      </c>
      <c r="W87" s="18">
        <f t="shared" si="32"/>
        <v>17770644</v>
      </c>
      <c r="X87" s="18">
        <f t="shared" si="32"/>
        <v>16500000</v>
      </c>
      <c r="Y87" s="18">
        <f t="shared" si="32"/>
        <v>16389400</v>
      </c>
      <c r="Z87" s="18">
        <f t="shared" si="32"/>
        <v>0</v>
      </c>
      <c r="AA87" s="18">
        <f t="shared" si="32"/>
        <v>0</v>
      </c>
    </row>
    <row r="88" spans="1:27" s="1" customFormat="1" x14ac:dyDescent="0.25">
      <c r="A88" s="8" t="s">
        <v>6</v>
      </c>
      <c r="B88" s="19">
        <v>3000000</v>
      </c>
      <c r="C88" s="20">
        <v>2918859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s="1" customFormat="1" x14ac:dyDescent="0.25">
      <c r="A89" s="8" t="s">
        <v>5</v>
      </c>
      <c r="B89" s="19">
        <v>9500000</v>
      </c>
      <c r="C89" s="20">
        <v>8266456</v>
      </c>
      <c r="D89" s="20">
        <v>11000000</v>
      </c>
      <c r="E89" s="20">
        <v>10991625</v>
      </c>
      <c r="F89" s="20">
        <v>19100000</v>
      </c>
      <c r="G89" s="20">
        <v>19091756</v>
      </c>
      <c r="H89" s="20">
        <v>16835000</v>
      </c>
      <c r="I89" s="20">
        <v>16690713</v>
      </c>
      <c r="J89" s="20">
        <v>12841000</v>
      </c>
      <c r="K89" s="20">
        <v>12443901</v>
      </c>
      <c r="L89" s="20">
        <v>6449960</v>
      </c>
      <c r="M89" s="20">
        <v>5012797</v>
      </c>
      <c r="N89" s="20">
        <v>7760000</v>
      </c>
      <c r="O89" s="20">
        <v>6390400</v>
      </c>
      <c r="P89" s="20">
        <v>12978000</v>
      </c>
      <c r="Q89" s="20">
        <v>12516244</v>
      </c>
      <c r="R89" s="20">
        <v>13400000</v>
      </c>
      <c r="S89" s="20">
        <v>8573596</v>
      </c>
      <c r="T89" s="20">
        <v>6934000</v>
      </c>
      <c r="U89" s="20">
        <v>4649395</v>
      </c>
      <c r="V89" s="20">
        <v>18245000</v>
      </c>
      <c r="W89" s="20">
        <v>17770644</v>
      </c>
      <c r="X89" s="20"/>
      <c r="Y89" s="20"/>
      <c r="Z89" s="20"/>
      <c r="AA89" s="20"/>
    </row>
    <row r="90" spans="1:27" s="1" customFormat="1" ht="30" x14ac:dyDescent="0.25">
      <c r="A90" s="9" t="s">
        <v>7</v>
      </c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>
        <v>16500000</v>
      </c>
      <c r="Y90" s="20">
        <v>16389400</v>
      </c>
      <c r="Z90" s="20"/>
      <c r="AA90" s="20"/>
    </row>
    <row r="91" spans="1:27" s="1" customFormat="1" x14ac:dyDescent="0.25">
      <c r="A91" s="7" t="s">
        <v>38</v>
      </c>
      <c r="B91" s="18">
        <f>+B92</f>
        <v>15000000</v>
      </c>
      <c r="C91" s="18">
        <f t="shared" ref="C91:W91" si="33">+C92</f>
        <v>15000000</v>
      </c>
      <c r="D91" s="18">
        <f t="shared" si="33"/>
        <v>20332000</v>
      </c>
      <c r="E91" s="18">
        <f t="shared" si="33"/>
        <v>18192000</v>
      </c>
      <c r="F91" s="18">
        <f t="shared" si="33"/>
        <v>15476463</v>
      </c>
      <c r="G91" s="18">
        <f t="shared" si="33"/>
        <v>3826500</v>
      </c>
      <c r="H91" s="18">
        <f t="shared" si="33"/>
        <v>20000000</v>
      </c>
      <c r="I91" s="18">
        <f t="shared" si="33"/>
        <v>13350500</v>
      </c>
      <c r="J91" s="18">
        <f t="shared" si="33"/>
        <v>5988648</v>
      </c>
      <c r="K91" s="18">
        <f t="shared" si="33"/>
        <v>2100800</v>
      </c>
      <c r="L91" s="18">
        <f t="shared" si="33"/>
        <v>13000000</v>
      </c>
      <c r="M91" s="18">
        <f t="shared" si="33"/>
        <v>8500000</v>
      </c>
      <c r="N91" s="18">
        <f t="shared" si="33"/>
        <v>4766577</v>
      </c>
      <c r="O91" s="18">
        <f t="shared" si="33"/>
        <v>3605000</v>
      </c>
      <c r="P91" s="18">
        <f t="shared" si="33"/>
        <v>15500000</v>
      </c>
      <c r="Q91" s="18">
        <f t="shared" si="33"/>
        <v>4105000</v>
      </c>
      <c r="R91" s="18">
        <f t="shared" si="33"/>
        <v>5500000</v>
      </c>
      <c r="S91" s="18">
        <f t="shared" si="33"/>
        <v>3180000</v>
      </c>
      <c r="T91" s="18">
        <f t="shared" si="33"/>
        <v>8000000</v>
      </c>
      <c r="U91" s="18">
        <f t="shared" si="33"/>
        <v>1891020</v>
      </c>
      <c r="V91" s="18">
        <f t="shared" si="33"/>
        <v>16944000</v>
      </c>
      <c r="W91" s="18">
        <f t="shared" si="33"/>
        <v>13618376</v>
      </c>
      <c r="X91" s="20"/>
      <c r="Y91" s="20"/>
      <c r="Z91" s="20"/>
      <c r="AA91" s="20"/>
    </row>
    <row r="92" spans="1:27" s="1" customFormat="1" x14ac:dyDescent="0.25">
      <c r="A92" s="8" t="s">
        <v>5</v>
      </c>
      <c r="B92" s="19">
        <v>15000000</v>
      </c>
      <c r="C92" s="20">
        <v>15000000</v>
      </c>
      <c r="D92" s="20">
        <v>20332000</v>
      </c>
      <c r="E92" s="20">
        <v>18192000</v>
      </c>
      <c r="F92" s="20">
        <v>15476463</v>
      </c>
      <c r="G92" s="20">
        <v>3826500</v>
      </c>
      <c r="H92" s="20">
        <v>20000000</v>
      </c>
      <c r="I92" s="20">
        <v>13350500</v>
      </c>
      <c r="J92" s="20">
        <v>5988648</v>
      </c>
      <c r="K92" s="20">
        <v>2100800</v>
      </c>
      <c r="L92" s="20">
        <v>13000000</v>
      </c>
      <c r="M92" s="20">
        <v>8500000</v>
      </c>
      <c r="N92" s="20">
        <v>4766577</v>
      </c>
      <c r="O92" s="20">
        <v>3605000</v>
      </c>
      <c r="P92" s="20">
        <v>15500000</v>
      </c>
      <c r="Q92" s="20">
        <v>4105000</v>
      </c>
      <c r="R92" s="20">
        <v>5500000</v>
      </c>
      <c r="S92" s="20">
        <v>3180000</v>
      </c>
      <c r="T92" s="20">
        <v>8000000</v>
      </c>
      <c r="U92" s="20">
        <v>1891020</v>
      </c>
      <c r="V92" s="20">
        <v>16944000</v>
      </c>
      <c r="W92" s="20">
        <v>13618376</v>
      </c>
      <c r="X92" s="20"/>
      <c r="Y92" s="20"/>
      <c r="Z92" s="20"/>
      <c r="AA92" s="20"/>
    </row>
    <row r="93" spans="1:27" s="1" customFormat="1" x14ac:dyDescent="0.25">
      <c r="A93" s="7" t="s">
        <v>39</v>
      </c>
      <c r="B93" s="18">
        <f>SUM(B94:B95)</f>
        <v>11440000</v>
      </c>
      <c r="C93" s="18">
        <f t="shared" ref="C93:Z93" si="34">SUM(C94:C95)</f>
        <v>10156599</v>
      </c>
      <c r="D93" s="18">
        <f t="shared" si="34"/>
        <v>12000000</v>
      </c>
      <c r="E93" s="18">
        <f t="shared" si="34"/>
        <v>8948940</v>
      </c>
      <c r="F93" s="18">
        <f t="shared" si="34"/>
        <v>6920000</v>
      </c>
      <c r="G93" s="18">
        <f t="shared" si="34"/>
        <v>6585388</v>
      </c>
      <c r="H93" s="18">
        <f t="shared" si="34"/>
        <v>10000000</v>
      </c>
      <c r="I93" s="18">
        <f t="shared" si="34"/>
        <v>2999110</v>
      </c>
      <c r="J93" s="18">
        <f t="shared" si="34"/>
        <v>11000000</v>
      </c>
      <c r="K93" s="18">
        <f t="shared" si="34"/>
        <v>1021258</v>
      </c>
      <c r="L93" s="18">
        <f t="shared" si="34"/>
        <v>11330000</v>
      </c>
      <c r="M93" s="18">
        <f t="shared" si="34"/>
        <v>8882830</v>
      </c>
      <c r="N93" s="18">
        <f t="shared" si="34"/>
        <v>7000000</v>
      </c>
      <c r="O93" s="18">
        <f t="shared" si="34"/>
        <v>5764377</v>
      </c>
      <c r="P93" s="18">
        <f t="shared" si="34"/>
        <v>14500000</v>
      </c>
      <c r="Q93" s="18">
        <f t="shared" si="34"/>
        <v>2914617</v>
      </c>
      <c r="R93" s="18">
        <f t="shared" si="34"/>
        <v>12541000</v>
      </c>
      <c r="S93" s="18">
        <f t="shared" si="34"/>
        <v>4204158</v>
      </c>
      <c r="T93" s="18">
        <f t="shared" si="34"/>
        <v>3000000</v>
      </c>
      <c r="U93" s="18">
        <f t="shared" si="34"/>
        <v>2434247</v>
      </c>
      <c r="V93" s="18">
        <f t="shared" si="34"/>
        <v>4063120</v>
      </c>
      <c r="W93" s="18">
        <f t="shared" si="34"/>
        <v>2554157</v>
      </c>
      <c r="X93" s="18">
        <f t="shared" si="34"/>
        <v>4000000</v>
      </c>
      <c r="Y93" s="18">
        <f t="shared" si="34"/>
        <v>511700</v>
      </c>
      <c r="Z93" s="18">
        <f t="shared" si="34"/>
        <v>0</v>
      </c>
      <c r="AA93" s="18">
        <f>SUM(AA94:AA95)</f>
        <v>0</v>
      </c>
    </row>
    <row r="94" spans="1:27" s="1" customFormat="1" x14ac:dyDescent="0.25">
      <c r="A94" s="8" t="s">
        <v>5</v>
      </c>
      <c r="B94" s="19">
        <v>11440000</v>
      </c>
      <c r="C94" s="20">
        <v>10156599</v>
      </c>
      <c r="D94" s="20">
        <v>12000000</v>
      </c>
      <c r="E94" s="20">
        <v>8948940</v>
      </c>
      <c r="F94" s="20">
        <v>6920000</v>
      </c>
      <c r="G94" s="20">
        <v>6585388</v>
      </c>
      <c r="H94" s="20">
        <v>10000000</v>
      </c>
      <c r="I94" s="20">
        <v>2999110</v>
      </c>
      <c r="J94" s="20">
        <v>11000000</v>
      </c>
      <c r="K94" s="20">
        <v>1021258</v>
      </c>
      <c r="L94" s="20">
        <v>11330000</v>
      </c>
      <c r="M94" s="20">
        <v>8882830</v>
      </c>
      <c r="N94" s="20">
        <v>7000000</v>
      </c>
      <c r="O94" s="20">
        <v>5764377</v>
      </c>
      <c r="P94" s="20">
        <v>14500000</v>
      </c>
      <c r="Q94" s="20">
        <v>2914617</v>
      </c>
      <c r="R94" s="20">
        <v>12541000</v>
      </c>
      <c r="S94" s="20">
        <v>4204158</v>
      </c>
      <c r="T94" s="20">
        <v>3000000</v>
      </c>
      <c r="U94" s="20">
        <v>2434247</v>
      </c>
      <c r="V94" s="20">
        <v>4063120</v>
      </c>
      <c r="W94" s="20">
        <v>2554157</v>
      </c>
      <c r="X94" s="20"/>
      <c r="Y94" s="20"/>
      <c r="Z94" s="20"/>
      <c r="AA94" s="20"/>
    </row>
    <row r="95" spans="1:27" s="1" customFormat="1" ht="30" x14ac:dyDescent="0.25">
      <c r="A95" s="9" t="s">
        <v>7</v>
      </c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>
        <v>4000000</v>
      </c>
      <c r="Y95" s="20">
        <v>511700</v>
      </c>
      <c r="Z95" s="20"/>
      <c r="AA95" s="20"/>
    </row>
    <row r="96" spans="1:27" s="1" customFormat="1" x14ac:dyDescent="0.25">
      <c r="A96" s="7" t="s">
        <v>40</v>
      </c>
      <c r="B96" s="18">
        <f>+B97</f>
        <v>20280000</v>
      </c>
      <c r="C96" s="18">
        <f t="shared" ref="C96:AA96" si="35">+C97</f>
        <v>15897465</v>
      </c>
      <c r="D96" s="18">
        <f t="shared" si="35"/>
        <v>18100000</v>
      </c>
      <c r="E96" s="18">
        <f t="shared" si="35"/>
        <v>17018939</v>
      </c>
      <c r="F96" s="18">
        <f t="shared" si="35"/>
        <v>12085352</v>
      </c>
      <c r="G96" s="18">
        <f t="shared" si="35"/>
        <v>9012684</v>
      </c>
      <c r="H96" s="18">
        <f t="shared" si="35"/>
        <v>16572000</v>
      </c>
      <c r="I96" s="18">
        <f t="shared" si="35"/>
        <v>14134483</v>
      </c>
      <c r="J96" s="18">
        <f t="shared" si="35"/>
        <v>15000000</v>
      </c>
      <c r="K96" s="18">
        <f t="shared" si="35"/>
        <v>8092973</v>
      </c>
      <c r="L96" s="18">
        <f t="shared" si="35"/>
        <v>14450000</v>
      </c>
      <c r="M96" s="18">
        <f t="shared" si="35"/>
        <v>12384341</v>
      </c>
      <c r="N96" s="18">
        <f t="shared" si="35"/>
        <v>15375000</v>
      </c>
      <c r="O96" s="18">
        <f t="shared" si="35"/>
        <v>8778820</v>
      </c>
      <c r="P96" s="18">
        <f t="shared" si="35"/>
        <v>14400000</v>
      </c>
      <c r="Q96" s="18">
        <f t="shared" si="35"/>
        <v>8474760</v>
      </c>
      <c r="R96" s="18">
        <f t="shared" si="35"/>
        <v>14200000</v>
      </c>
      <c r="S96" s="18">
        <f t="shared" si="35"/>
        <v>8007696</v>
      </c>
      <c r="T96" s="18">
        <f t="shared" si="35"/>
        <v>11020000</v>
      </c>
      <c r="U96" s="18">
        <f t="shared" si="35"/>
        <v>8229750</v>
      </c>
      <c r="V96" s="18">
        <f t="shared" si="35"/>
        <v>9300000</v>
      </c>
      <c r="W96" s="18">
        <f t="shared" si="35"/>
        <v>6529000</v>
      </c>
      <c r="X96" s="18">
        <f t="shared" si="35"/>
        <v>0</v>
      </c>
      <c r="Y96" s="18">
        <f t="shared" si="35"/>
        <v>0</v>
      </c>
      <c r="Z96" s="18">
        <f t="shared" si="35"/>
        <v>0</v>
      </c>
      <c r="AA96" s="18">
        <f t="shared" si="35"/>
        <v>0</v>
      </c>
    </row>
    <row r="97" spans="1:27" s="1" customFormat="1" x14ac:dyDescent="0.25">
      <c r="A97" s="8" t="s">
        <v>5</v>
      </c>
      <c r="B97" s="19">
        <v>20280000</v>
      </c>
      <c r="C97" s="20">
        <v>15897465</v>
      </c>
      <c r="D97" s="20">
        <v>18100000</v>
      </c>
      <c r="E97" s="20">
        <v>17018939</v>
      </c>
      <c r="F97" s="20">
        <v>12085352</v>
      </c>
      <c r="G97" s="20">
        <v>9012684</v>
      </c>
      <c r="H97" s="20">
        <v>16572000</v>
      </c>
      <c r="I97" s="20">
        <v>14134483</v>
      </c>
      <c r="J97" s="20">
        <v>15000000</v>
      </c>
      <c r="K97" s="20">
        <v>8092973</v>
      </c>
      <c r="L97" s="20">
        <v>14450000</v>
      </c>
      <c r="M97" s="20">
        <v>12384341</v>
      </c>
      <c r="N97" s="20">
        <v>15375000</v>
      </c>
      <c r="O97" s="20">
        <v>8778820</v>
      </c>
      <c r="P97" s="20">
        <v>14400000</v>
      </c>
      <c r="Q97" s="20">
        <v>8474760</v>
      </c>
      <c r="R97" s="20">
        <v>14200000</v>
      </c>
      <c r="S97" s="20">
        <v>8007696</v>
      </c>
      <c r="T97" s="20">
        <v>11020000</v>
      </c>
      <c r="U97" s="20">
        <v>8229750</v>
      </c>
      <c r="V97" s="20">
        <v>9300000</v>
      </c>
      <c r="W97" s="20">
        <v>6529000</v>
      </c>
      <c r="X97" s="20"/>
      <c r="Y97" s="20"/>
      <c r="Z97" s="20"/>
      <c r="AA97" s="20"/>
    </row>
    <row r="98" spans="1:27" s="1" customFormat="1" x14ac:dyDescent="0.25">
      <c r="A98" s="7" t="s">
        <v>41</v>
      </c>
      <c r="B98" s="18">
        <f>+B99</f>
        <v>14560000</v>
      </c>
      <c r="C98" s="18">
        <f t="shared" ref="C98:AA98" si="36">+C99</f>
        <v>13920932</v>
      </c>
      <c r="D98" s="18">
        <f t="shared" si="36"/>
        <v>10142000</v>
      </c>
      <c r="E98" s="18">
        <f t="shared" si="36"/>
        <v>9901900</v>
      </c>
      <c r="F98" s="18">
        <f t="shared" si="36"/>
        <v>15142000</v>
      </c>
      <c r="G98" s="18">
        <f t="shared" si="36"/>
        <v>14025584</v>
      </c>
      <c r="H98" s="18">
        <f t="shared" si="36"/>
        <v>4894000</v>
      </c>
      <c r="I98" s="18">
        <f t="shared" si="36"/>
        <v>4893600</v>
      </c>
      <c r="J98" s="18">
        <f t="shared" si="36"/>
        <v>12000000</v>
      </c>
      <c r="K98" s="18">
        <f t="shared" si="36"/>
        <v>1820300</v>
      </c>
      <c r="L98" s="18">
        <f t="shared" si="36"/>
        <v>28000000</v>
      </c>
      <c r="M98" s="18">
        <f t="shared" si="36"/>
        <v>641571</v>
      </c>
      <c r="N98" s="18">
        <f t="shared" si="36"/>
        <v>26248000</v>
      </c>
      <c r="O98" s="18">
        <f t="shared" si="36"/>
        <v>26248000</v>
      </c>
      <c r="P98" s="18">
        <f t="shared" si="36"/>
        <v>66000000</v>
      </c>
      <c r="Q98" s="18">
        <f t="shared" si="36"/>
        <v>31034047</v>
      </c>
      <c r="R98" s="18">
        <f t="shared" si="36"/>
        <v>54000000</v>
      </c>
      <c r="S98" s="18">
        <f t="shared" si="36"/>
        <v>54000000</v>
      </c>
      <c r="T98" s="18">
        <f t="shared" si="36"/>
        <v>75040000</v>
      </c>
      <c r="U98" s="18">
        <f t="shared" si="36"/>
        <v>74160576</v>
      </c>
      <c r="V98" s="18">
        <f t="shared" si="36"/>
        <v>82873937</v>
      </c>
      <c r="W98" s="18">
        <f t="shared" si="36"/>
        <v>82812516</v>
      </c>
      <c r="X98" s="18">
        <f t="shared" si="36"/>
        <v>0</v>
      </c>
      <c r="Y98" s="18">
        <f t="shared" si="36"/>
        <v>0</v>
      </c>
      <c r="Z98" s="18">
        <f t="shared" si="36"/>
        <v>0</v>
      </c>
      <c r="AA98" s="18">
        <f t="shared" si="36"/>
        <v>0</v>
      </c>
    </row>
    <row r="99" spans="1:27" s="1" customFormat="1" x14ac:dyDescent="0.25">
      <c r="A99" s="8" t="s">
        <v>5</v>
      </c>
      <c r="B99" s="19">
        <v>14560000</v>
      </c>
      <c r="C99" s="20">
        <v>13920932</v>
      </c>
      <c r="D99" s="20">
        <v>10142000</v>
      </c>
      <c r="E99" s="20">
        <v>9901900</v>
      </c>
      <c r="F99" s="20">
        <v>15142000</v>
      </c>
      <c r="G99" s="20">
        <v>14025584</v>
      </c>
      <c r="H99" s="20">
        <v>4894000</v>
      </c>
      <c r="I99" s="20">
        <v>4893600</v>
      </c>
      <c r="J99" s="20">
        <v>12000000</v>
      </c>
      <c r="K99" s="20">
        <v>1820300</v>
      </c>
      <c r="L99" s="20">
        <v>28000000</v>
      </c>
      <c r="M99" s="20">
        <v>641571</v>
      </c>
      <c r="N99" s="20">
        <v>26248000</v>
      </c>
      <c r="O99" s="20">
        <v>26248000</v>
      </c>
      <c r="P99" s="20">
        <v>66000000</v>
      </c>
      <c r="Q99" s="20">
        <v>31034047</v>
      </c>
      <c r="R99" s="20">
        <v>54000000</v>
      </c>
      <c r="S99" s="20">
        <v>54000000</v>
      </c>
      <c r="T99" s="20">
        <v>75040000</v>
      </c>
      <c r="U99" s="20">
        <v>74160576</v>
      </c>
      <c r="V99" s="20">
        <v>82873937</v>
      </c>
      <c r="W99" s="20">
        <v>82812516</v>
      </c>
      <c r="X99" s="20"/>
      <c r="Y99" s="20"/>
      <c r="Z99" s="20"/>
      <c r="AA99" s="20"/>
    </row>
    <row r="100" spans="1:27" s="1" customFormat="1" x14ac:dyDescent="0.25">
      <c r="A100" s="7" t="s">
        <v>42</v>
      </c>
      <c r="B100" s="18">
        <f>SUM(B101:B102)</f>
        <v>14998000</v>
      </c>
      <c r="C100" s="18">
        <f t="shared" ref="C100:AA100" si="37">SUM(C101:C102)</f>
        <v>13568555</v>
      </c>
      <c r="D100" s="18">
        <f t="shared" si="37"/>
        <v>26398000</v>
      </c>
      <c r="E100" s="18">
        <f t="shared" si="37"/>
        <v>23729710</v>
      </c>
      <c r="F100" s="18">
        <f t="shared" si="37"/>
        <v>8598000</v>
      </c>
      <c r="G100" s="18">
        <f t="shared" si="37"/>
        <v>6263978</v>
      </c>
      <c r="H100" s="18">
        <f t="shared" si="37"/>
        <v>16200000</v>
      </c>
      <c r="I100" s="18">
        <f t="shared" si="37"/>
        <v>15610840</v>
      </c>
      <c r="J100" s="18">
        <f t="shared" si="37"/>
        <v>5800000</v>
      </c>
      <c r="K100" s="18">
        <f t="shared" si="37"/>
        <v>3873200</v>
      </c>
      <c r="L100" s="18">
        <f t="shared" si="37"/>
        <v>5101750</v>
      </c>
      <c r="M100" s="18">
        <f t="shared" si="37"/>
        <v>1513930</v>
      </c>
      <c r="N100" s="18">
        <f t="shared" si="37"/>
        <v>1580000</v>
      </c>
      <c r="O100" s="18">
        <f t="shared" si="37"/>
        <v>1578480</v>
      </c>
      <c r="P100" s="18">
        <f t="shared" si="37"/>
        <v>2100000</v>
      </c>
      <c r="Q100" s="18">
        <f t="shared" si="37"/>
        <v>1293748</v>
      </c>
      <c r="R100" s="18">
        <f t="shared" si="37"/>
        <v>2963000</v>
      </c>
      <c r="S100" s="18">
        <f t="shared" si="37"/>
        <v>2349192</v>
      </c>
      <c r="T100" s="18">
        <f t="shared" si="37"/>
        <v>2631000</v>
      </c>
      <c r="U100" s="18">
        <f t="shared" si="37"/>
        <v>1628190</v>
      </c>
      <c r="V100" s="18">
        <f t="shared" si="37"/>
        <v>2600000</v>
      </c>
      <c r="W100" s="18">
        <f t="shared" si="37"/>
        <v>475650</v>
      </c>
      <c r="X100" s="18">
        <f t="shared" si="37"/>
        <v>300000</v>
      </c>
      <c r="Y100" s="18">
        <f t="shared" si="37"/>
        <v>297000</v>
      </c>
      <c r="Z100" s="18">
        <f t="shared" si="37"/>
        <v>0</v>
      </c>
      <c r="AA100" s="18">
        <f t="shared" si="37"/>
        <v>0</v>
      </c>
    </row>
    <row r="101" spans="1:27" s="1" customFormat="1" x14ac:dyDescent="0.25">
      <c r="A101" s="8" t="s">
        <v>5</v>
      </c>
      <c r="B101" s="19">
        <v>14998000</v>
      </c>
      <c r="C101" s="20">
        <v>13568555</v>
      </c>
      <c r="D101" s="20">
        <v>26398000</v>
      </c>
      <c r="E101" s="20">
        <v>23729710</v>
      </c>
      <c r="F101" s="20">
        <v>8598000</v>
      </c>
      <c r="G101" s="20">
        <v>6263978</v>
      </c>
      <c r="H101" s="20">
        <v>16200000</v>
      </c>
      <c r="I101" s="20">
        <v>15610840</v>
      </c>
      <c r="J101" s="20">
        <v>5800000</v>
      </c>
      <c r="K101" s="20">
        <v>3873200</v>
      </c>
      <c r="L101" s="20">
        <v>5101750</v>
      </c>
      <c r="M101" s="20">
        <v>1513930</v>
      </c>
      <c r="N101" s="20">
        <v>1580000</v>
      </c>
      <c r="O101" s="20">
        <v>1578480</v>
      </c>
      <c r="P101" s="20">
        <v>2100000</v>
      </c>
      <c r="Q101" s="20">
        <v>1293748</v>
      </c>
      <c r="R101" s="20">
        <v>2963000</v>
      </c>
      <c r="S101" s="20">
        <v>2349192</v>
      </c>
      <c r="T101" s="20">
        <v>2631000</v>
      </c>
      <c r="U101" s="20">
        <v>1628190</v>
      </c>
      <c r="V101" s="20">
        <v>2600000</v>
      </c>
      <c r="W101" s="20">
        <v>475650</v>
      </c>
      <c r="X101" s="20"/>
      <c r="Y101" s="20"/>
      <c r="Z101" s="20"/>
      <c r="AA101" s="20"/>
    </row>
    <row r="102" spans="1:27" s="1" customFormat="1" ht="30" x14ac:dyDescent="0.25">
      <c r="A102" s="9" t="s">
        <v>7</v>
      </c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>
        <v>300000</v>
      </c>
      <c r="Y102" s="20">
        <v>297000</v>
      </c>
      <c r="Z102" s="20"/>
      <c r="AA102" s="20"/>
    </row>
    <row r="103" spans="1:27" s="1" customFormat="1" x14ac:dyDescent="0.25">
      <c r="A103" s="7" t="s">
        <v>43</v>
      </c>
      <c r="B103" s="21"/>
      <c r="C103" s="22"/>
      <c r="D103" s="22"/>
      <c r="E103" s="22"/>
      <c r="F103" s="22"/>
      <c r="G103" s="22"/>
      <c r="H103" s="22">
        <f>+H104</f>
        <v>19543000</v>
      </c>
      <c r="I103" s="22">
        <f t="shared" ref="I103:Z103" si="38">+I104</f>
        <v>16066002</v>
      </c>
      <c r="J103" s="22">
        <f t="shared" si="38"/>
        <v>30000000</v>
      </c>
      <c r="K103" s="22">
        <f t="shared" si="38"/>
        <v>22115876</v>
      </c>
      <c r="L103" s="22">
        <f t="shared" si="38"/>
        <v>22362132</v>
      </c>
      <c r="M103" s="22">
        <f t="shared" si="38"/>
        <v>15413523</v>
      </c>
      <c r="N103" s="22">
        <f t="shared" si="38"/>
        <v>14890423</v>
      </c>
      <c r="O103" s="22">
        <f t="shared" si="38"/>
        <v>14887126</v>
      </c>
      <c r="P103" s="22">
        <f t="shared" si="38"/>
        <v>19000000</v>
      </c>
      <c r="Q103" s="22">
        <f t="shared" si="38"/>
        <v>9502544</v>
      </c>
      <c r="R103" s="22">
        <f t="shared" si="38"/>
        <v>10759418</v>
      </c>
      <c r="S103" s="22">
        <f t="shared" si="38"/>
        <v>8563942</v>
      </c>
      <c r="T103" s="22">
        <f t="shared" si="38"/>
        <v>14442514</v>
      </c>
      <c r="U103" s="22">
        <f t="shared" si="38"/>
        <v>5393357</v>
      </c>
      <c r="V103" s="22">
        <f t="shared" si="38"/>
        <v>14050650</v>
      </c>
      <c r="W103" s="22">
        <f t="shared" si="38"/>
        <v>7210064</v>
      </c>
      <c r="X103" s="22">
        <f t="shared" si="38"/>
        <v>0</v>
      </c>
      <c r="Y103" s="22">
        <f t="shared" si="38"/>
        <v>0</v>
      </c>
      <c r="Z103" s="22">
        <f t="shared" si="38"/>
        <v>0</v>
      </c>
      <c r="AA103" s="22">
        <f>+AA104</f>
        <v>0</v>
      </c>
    </row>
    <row r="104" spans="1:27" s="1" customFormat="1" x14ac:dyDescent="0.25">
      <c r="A104" s="8" t="s">
        <v>5</v>
      </c>
      <c r="B104" s="19"/>
      <c r="C104" s="20"/>
      <c r="D104" s="20"/>
      <c r="E104" s="20"/>
      <c r="F104" s="20"/>
      <c r="G104" s="20"/>
      <c r="H104" s="20">
        <v>19543000</v>
      </c>
      <c r="I104" s="20">
        <v>16066002</v>
      </c>
      <c r="J104" s="20">
        <v>30000000</v>
      </c>
      <c r="K104" s="20">
        <v>22115876</v>
      </c>
      <c r="L104" s="20">
        <v>22362132</v>
      </c>
      <c r="M104" s="20">
        <v>15413523</v>
      </c>
      <c r="N104" s="20">
        <v>14890423</v>
      </c>
      <c r="O104" s="20">
        <v>14887126</v>
      </c>
      <c r="P104" s="20">
        <v>19000000</v>
      </c>
      <c r="Q104" s="20">
        <v>9502544</v>
      </c>
      <c r="R104" s="20">
        <v>10759418</v>
      </c>
      <c r="S104" s="20">
        <v>8563942</v>
      </c>
      <c r="T104" s="20">
        <v>14442514</v>
      </c>
      <c r="U104" s="20">
        <v>5393357</v>
      </c>
      <c r="V104" s="20">
        <v>14050650</v>
      </c>
      <c r="W104" s="20">
        <v>7210064</v>
      </c>
      <c r="X104" s="20"/>
      <c r="Y104" s="20"/>
      <c r="Z104" s="20"/>
      <c r="AA104" s="20"/>
    </row>
    <row r="105" spans="1:27" s="1" customFormat="1" x14ac:dyDescent="0.25">
      <c r="A105" s="7" t="s">
        <v>44</v>
      </c>
      <c r="B105" s="18">
        <f>SUM(B106:B107)</f>
        <v>30963190</v>
      </c>
      <c r="C105" s="18">
        <f t="shared" ref="C105:AA105" si="39">SUM(C106:C107)</f>
        <v>27272160</v>
      </c>
      <c r="D105" s="18">
        <f t="shared" si="39"/>
        <v>36989600</v>
      </c>
      <c r="E105" s="18">
        <f t="shared" si="39"/>
        <v>34752550</v>
      </c>
      <c r="F105" s="18">
        <f t="shared" si="39"/>
        <v>30267740</v>
      </c>
      <c r="G105" s="18">
        <f t="shared" si="39"/>
        <v>25396145</v>
      </c>
      <c r="H105" s="18">
        <f t="shared" si="39"/>
        <v>29609560</v>
      </c>
      <c r="I105" s="18">
        <f t="shared" si="39"/>
        <v>29333668</v>
      </c>
      <c r="J105" s="18">
        <f t="shared" si="39"/>
        <v>84929640</v>
      </c>
      <c r="K105" s="18">
        <f t="shared" si="39"/>
        <v>71857459</v>
      </c>
      <c r="L105" s="18">
        <f t="shared" si="39"/>
        <v>108570224</v>
      </c>
      <c r="M105" s="18">
        <f t="shared" si="39"/>
        <v>105329205</v>
      </c>
      <c r="N105" s="18">
        <f t="shared" si="39"/>
        <v>171046000</v>
      </c>
      <c r="O105" s="18">
        <f t="shared" si="39"/>
        <v>167831219</v>
      </c>
      <c r="P105" s="18">
        <f t="shared" si="39"/>
        <v>100295616</v>
      </c>
      <c r="Q105" s="18">
        <f t="shared" si="39"/>
        <v>99207666</v>
      </c>
      <c r="R105" s="18">
        <f t="shared" si="39"/>
        <v>92886320</v>
      </c>
      <c r="S105" s="18">
        <f t="shared" si="39"/>
        <v>84449658</v>
      </c>
      <c r="T105" s="18">
        <f t="shared" si="39"/>
        <v>156827927</v>
      </c>
      <c r="U105" s="18">
        <f t="shared" si="39"/>
        <v>138213932</v>
      </c>
      <c r="V105" s="18">
        <f t="shared" si="39"/>
        <v>127388000</v>
      </c>
      <c r="W105" s="18">
        <f t="shared" si="39"/>
        <v>74292040</v>
      </c>
      <c r="X105" s="18">
        <f t="shared" si="39"/>
        <v>56770000</v>
      </c>
      <c r="Y105" s="18">
        <f t="shared" si="39"/>
        <v>56770000</v>
      </c>
      <c r="Z105" s="18">
        <f t="shared" si="39"/>
        <v>51706000</v>
      </c>
      <c r="AA105" s="18">
        <f t="shared" si="39"/>
        <v>51706000</v>
      </c>
    </row>
    <row r="106" spans="1:27" s="1" customFormat="1" x14ac:dyDescent="0.25">
      <c r="A106" s="8" t="s">
        <v>5</v>
      </c>
      <c r="B106" s="19">
        <v>30963190</v>
      </c>
      <c r="C106" s="20">
        <v>27272160</v>
      </c>
      <c r="D106" s="20">
        <v>36989600</v>
      </c>
      <c r="E106" s="20">
        <v>34752550</v>
      </c>
      <c r="F106" s="20">
        <v>30267740</v>
      </c>
      <c r="G106" s="20">
        <v>25396145</v>
      </c>
      <c r="H106" s="20">
        <v>29609560</v>
      </c>
      <c r="I106" s="20">
        <v>29333668</v>
      </c>
      <c r="J106" s="20">
        <v>84929640</v>
      </c>
      <c r="K106" s="20">
        <v>71857459</v>
      </c>
      <c r="L106" s="20">
        <v>108570224</v>
      </c>
      <c r="M106" s="20">
        <v>105329205</v>
      </c>
      <c r="N106" s="20">
        <v>171046000</v>
      </c>
      <c r="O106" s="20">
        <v>167831219</v>
      </c>
      <c r="P106" s="20">
        <v>100295616</v>
      </c>
      <c r="Q106" s="20">
        <v>99207666</v>
      </c>
      <c r="R106" s="20">
        <v>92886320</v>
      </c>
      <c r="S106" s="20">
        <v>84449658</v>
      </c>
      <c r="T106" s="20">
        <v>156827927</v>
      </c>
      <c r="U106" s="20">
        <v>138213932</v>
      </c>
      <c r="V106" s="20">
        <v>127388000</v>
      </c>
      <c r="W106" s="20">
        <v>74292040</v>
      </c>
      <c r="X106" s="20"/>
      <c r="Y106" s="20"/>
      <c r="Z106" s="20"/>
      <c r="AA106" s="20"/>
    </row>
    <row r="107" spans="1:27" s="1" customFormat="1" ht="30" x14ac:dyDescent="0.25">
      <c r="A107" s="9" t="s">
        <v>7</v>
      </c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>
        <v>56770000</v>
      </c>
      <c r="Y107" s="20">
        <v>56770000</v>
      </c>
      <c r="Z107" s="20">
        <v>51706000</v>
      </c>
      <c r="AA107" s="20">
        <v>51706000</v>
      </c>
    </row>
    <row r="108" spans="1:27" s="1" customFormat="1" x14ac:dyDescent="0.25">
      <c r="A108" s="7" t="s">
        <v>45</v>
      </c>
      <c r="B108" s="18">
        <f>+B109</f>
        <v>73619000</v>
      </c>
      <c r="C108" s="18">
        <f t="shared" ref="C108:AA108" si="40">+C109</f>
        <v>71287679</v>
      </c>
      <c r="D108" s="18">
        <f t="shared" si="40"/>
        <v>76564000</v>
      </c>
      <c r="E108" s="18">
        <f t="shared" si="40"/>
        <v>38567477</v>
      </c>
      <c r="F108" s="18">
        <f t="shared" si="40"/>
        <v>63000000</v>
      </c>
      <c r="G108" s="18">
        <f t="shared" si="40"/>
        <v>60082283</v>
      </c>
      <c r="H108" s="18">
        <f t="shared" si="40"/>
        <v>39122000</v>
      </c>
      <c r="I108" s="18">
        <f t="shared" si="40"/>
        <v>20721732</v>
      </c>
      <c r="J108" s="18">
        <f t="shared" si="40"/>
        <v>31000000</v>
      </c>
      <c r="K108" s="18">
        <f t="shared" si="40"/>
        <v>23502424</v>
      </c>
      <c r="L108" s="18">
        <f t="shared" si="40"/>
        <v>39000000</v>
      </c>
      <c r="M108" s="18">
        <f t="shared" si="40"/>
        <v>12556269</v>
      </c>
      <c r="N108" s="18">
        <f t="shared" si="40"/>
        <v>26000000</v>
      </c>
      <c r="O108" s="18">
        <f t="shared" si="40"/>
        <v>3757306</v>
      </c>
      <c r="P108" s="18">
        <f t="shared" si="40"/>
        <v>26000000</v>
      </c>
      <c r="Q108" s="18">
        <f t="shared" si="40"/>
        <v>17920614</v>
      </c>
      <c r="R108" s="18">
        <f t="shared" si="40"/>
        <v>26000000</v>
      </c>
      <c r="S108" s="18">
        <f t="shared" si="40"/>
        <v>19926914</v>
      </c>
      <c r="T108" s="18">
        <f t="shared" si="40"/>
        <v>27560000</v>
      </c>
      <c r="U108" s="18">
        <f t="shared" si="40"/>
        <v>19132244</v>
      </c>
      <c r="V108" s="18">
        <f t="shared" si="40"/>
        <v>42502000</v>
      </c>
      <c r="W108" s="18">
        <f t="shared" si="40"/>
        <v>17200908</v>
      </c>
      <c r="X108" s="18">
        <f t="shared" si="40"/>
        <v>0</v>
      </c>
      <c r="Y108" s="18">
        <f t="shared" si="40"/>
        <v>0</v>
      </c>
      <c r="Z108" s="18">
        <f t="shared" si="40"/>
        <v>0</v>
      </c>
      <c r="AA108" s="18">
        <f t="shared" si="40"/>
        <v>0</v>
      </c>
    </row>
    <row r="109" spans="1:27" s="1" customFormat="1" x14ac:dyDescent="0.25">
      <c r="A109" s="8" t="s">
        <v>5</v>
      </c>
      <c r="B109" s="19">
        <v>73619000</v>
      </c>
      <c r="C109" s="20">
        <v>71287679</v>
      </c>
      <c r="D109" s="20">
        <v>76564000</v>
      </c>
      <c r="E109" s="20">
        <v>38567477</v>
      </c>
      <c r="F109" s="20">
        <v>63000000</v>
      </c>
      <c r="G109" s="20">
        <v>60082283</v>
      </c>
      <c r="H109" s="20">
        <v>39122000</v>
      </c>
      <c r="I109" s="20">
        <v>20721732</v>
      </c>
      <c r="J109" s="20">
        <v>31000000</v>
      </c>
      <c r="K109" s="20">
        <v>23502424</v>
      </c>
      <c r="L109" s="20">
        <v>39000000</v>
      </c>
      <c r="M109" s="20">
        <v>12556269</v>
      </c>
      <c r="N109" s="20">
        <v>26000000</v>
      </c>
      <c r="O109" s="20">
        <v>3757306</v>
      </c>
      <c r="P109" s="20">
        <v>26000000</v>
      </c>
      <c r="Q109" s="20">
        <v>17920614</v>
      </c>
      <c r="R109" s="20">
        <v>26000000</v>
      </c>
      <c r="S109" s="20">
        <v>19926914</v>
      </c>
      <c r="T109" s="20">
        <v>27560000</v>
      </c>
      <c r="U109" s="20">
        <v>19132244</v>
      </c>
      <c r="V109" s="20">
        <v>42502000</v>
      </c>
      <c r="W109" s="20">
        <v>17200908</v>
      </c>
      <c r="X109" s="20"/>
      <c r="Y109" s="20"/>
      <c r="Z109" s="20"/>
      <c r="AA109" s="20"/>
    </row>
    <row r="110" spans="1:27" s="1" customFormat="1" x14ac:dyDescent="0.25">
      <c r="A110" s="7" t="s">
        <v>46</v>
      </c>
      <c r="B110" s="18">
        <f>+B111</f>
        <v>20800000</v>
      </c>
      <c r="C110" s="18">
        <f t="shared" ref="C110:Z110" si="41">+C111</f>
        <v>12950186</v>
      </c>
      <c r="D110" s="18">
        <f t="shared" si="41"/>
        <v>24800000</v>
      </c>
      <c r="E110" s="18">
        <f t="shared" si="41"/>
        <v>16782844</v>
      </c>
      <c r="F110" s="18">
        <f t="shared" si="41"/>
        <v>25800000</v>
      </c>
      <c r="G110" s="18">
        <f t="shared" si="41"/>
        <v>20476093</v>
      </c>
      <c r="H110" s="18">
        <f t="shared" si="41"/>
        <v>23284000</v>
      </c>
      <c r="I110" s="18">
        <f t="shared" si="41"/>
        <v>22448682</v>
      </c>
      <c r="J110" s="18">
        <f t="shared" si="41"/>
        <v>14915200</v>
      </c>
      <c r="K110" s="18">
        <f t="shared" si="41"/>
        <v>12267900</v>
      </c>
      <c r="L110" s="18">
        <f t="shared" si="41"/>
        <v>16538328</v>
      </c>
      <c r="M110" s="18">
        <f t="shared" si="41"/>
        <v>13802223</v>
      </c>
      <c r="N110" s="18">
        <f t="shared" si="41"/>
        <v>15295000</v>
      </c>
      <c r="O110" s="18">
        <f t="shared" si="41"/>
        <v>9504489</v>
      </c>
      <c r="P110" s="18">
        <f t="shared" si="41"/>
        <v>14290000</v>
      </c>
      <c r="Q110" s="18">
        <f t="shared" si="41"/>
        <v>8887640</v>
      </c>
      <c r="R110" s="18">
        <f t="shared" si="41"/>
        <v>23500000</v>
      </c>
      <c r="S110" s="18">
        <f t="shared" si="41"/>
        <v>5563156</v>
      </c>
      <c r="T110" s="18">
        <f t="shared" si="41"/>
        <v>14500000</v>
      </c>
      <c r="U110" s="18">
        <f t="shared" si="41"/>
        <v>9216023</v>
      </c>
      <c r="V110" s="18">
        <f t="shared" si="41"/>
        <v>15000000</v>
      </c>
      <c r="W110" s="18">
        <f t="shared" si="41"/>
        <v>7411496</v>
      </c>
      <c r="X110" s="18">
        <f t="shared" si="41"/>
        <v>0</v>
      </c>
      <c r="Y110" s="18">
        <f t="shared" si="41"/>
        <v>0</v>
      </c>
      <c r="Z110" s="18">
        <f t="shared" si="41"/>
        <v>0</v>
      </c>
      <c r="AA110" s="20"/>
    </row>
    <row r="111" spans="1:27" s="1" customFormat="1" x14ac:dyDescent="0.25">
      <c r="A111" s="8" t="s">
        <v>5</v>
      </c>
      <c r="B111" s="19">
        <v>20800000</v>
      </c>
      <c r="C111" s="20">
        <v>12950186</v>
      </c>
      <c r="D111" s="20">
        <v>24800000</v>
      </c>
      <c r="E111" s="20">
        <v>16782844</v>
      </c>
      <c r="F111" s="20">
        <v>25800000</v>
      </c>
      <c r="G111" s="20">
        <v>20476093</v>
      </c>
      <c r="H111" s="20">
        <v>23284000</v>
      </c>
      <c r="I111" s="20">
        <v>22448682</v>
      </c>
      <c r="J111" s="20">
        <v>14915200</v>
      </c>
      <c r="K111" s="20">
        <v>12267900</v>
      </c>
      <c r="L111" s="20">
        <v>16538328</v>
      </c>
      <c r="M111" s="20">
        <v>13802223</v>
      </c>
      <c r="N111" s="20">
        <v>15295000</v>
      </c>
      <c r="O111" s="20">
        <v>9504489</v>
      </c>
      <c r="P111" s="20">
        <v>14290000</v>
      </c>
      <c r="Q111" s="20">
        <v>8887640</v>
      </c>
      <c r="R111" s="20">
        <v>23500000</v>
      </c>
      <c r="S111" s="20">
        <v>5563156</v>
      </c>
      <c r="T111" s="20">
        <v>14500000</v>
      </c>
      <c r="U111" s="20">
        <v>9216023</v>
      </c>
      <c r="V111" s="20">
        <v>15000000</v>
      </c>
      <c r="W111" s="20">
        <v>7411496</v>
      </c>
      <c r="X111" s="20"/>
      <c r="Y111" s="20"/>
      <c r="Z111" s="20"/>
      <c r="AA111" s="20"/>
    </row>
    <row r="112" spans="1:27" s="1" customFormat="1" x14ac:dyDescent="0.25">
      <c r="A112" s="7" t="s">
        <v>47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>
        <f>+T113</f>
        <v>42000000</v>
      </c>
      <c r="U112" s="22">
        <f t="shared" ref="U112:W112" si="42">+U113</f>
        <v>20000000</v>
      </c>
      <c r="V112" s="22">
        <f t="shared" si="42"/>
        <v>41794000</v>
      </c>
      <c r="W112" s="22">
        <f t="shared" si="42"/>
        <v>39032700</v>
      </c>
      <c r="X112" s="22"/>
      <c r="Y112" s="22"/>
      <c r="Z112" s="22"/>
      <c r="AA112" s="22"/>
    </row>
    <row r="113" spans="1:27" s="1" customFormat="1" x14ac:dyDescent="0.25">
      <c r="A113" s="8" t="s">
        <v>5</v>
      </c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42000000</v>
      </c>
      <c r="U113" s="20">
        <v>20000000</v>
      </c>
      <c r="V113" s="20">
        <v>41794000</v>
      </c>
      <c r="W113" s="20">
        <v>39032700</v>
      </c>
      <c r="X113" s="20"/>
      <c r="Y113" s="20"/>
      <c r="Z113" s="20"/>
      <c r="AA113" s="20"/>
    </row>
    <row r="114" spans="1:27" s="1" customFormat="1" x14ac:dyDescent="0.25">
      <c r="A114" s="7" t="s">
        <v>48</v>
      </c>
      <c r="B114" s="18">
        <f>SUM(B115:B116)</f>
        <v>246054972</v>
      </c>
      <c r="C114" s="18">
        <f t="shared" ref="C114:AA114" si="43">SUM(C115:C116)</f>
        <v>217902155</v>
      </c>
      <c r="D114" s="18">
        <f t="shared" si="43"/>
        <v>214000000</v>
      </c>
      <c r="E114" s="18">
        <f t="shared" si="43"/>
        <v>199788709</v>
      </c>
      <c r="F114" s="18">
        <f t="shared" si="43"/>
        <v>203000000</v>
      </c>
      <c r="G114" s="18">
        <f t="shared" si="43"/>
        <v>166989337</v>
      </c>
      <c r="H114" s="18">
        <f t="shared" si="43"/>
        <v>150000000</v>
      </c>
      <c r="I114" s="18">
        <f t="shared" si="43"/>
        <v>149899440</v>
      </c>
      <c r="J114" s="18">
        <f t="shared" si="43"/>
        <v>120693799</v>
      </c>
      <c r="K114" s="18">
        <f t="shared" si="43"/>
        <v>120660000</v>
      </c>
      <c r="L114" s="18">
        <f t="shared" si="43"/>
        <v>180000000</v>
      </c>
      <c r="M114" s="18">
        <f t="shared" si="43"/>
        <v>179937500</v>
      </c>
      <c r="N114" s="18">
        <f t="shared" si="43"/>
        <v>205250000</v>
      </c>
      <c r="O114" s="18">
        <f t="shared" si="43"/>
        <v>189257000</v>
      </c>
      <c r="P114" s="18">
        <f t="shared" si="43"/>
        <v>160684000</v>
      </c>
      <c r="Q114" s="18">
        <f t="shared" si="43"/>
        <v>86369696</v>
      </c>
      <c r="R114" s="18">
        <f t="shared" si="43"/>
        <v>167350000</v>
      </c>
      <c r="S114" s="18">
        <f t="shared" si="43"/>
        <v>162460000</v>
      </c>
      <c r="T114" s="18">
        <f t="shared" si="43"/>
        <v>178498000</v>
      </c>
      <c r="U114" s="18">
        <f t="shared" si="43"/>
        <v>46803440</v>
      </c>
      <c r="V114" s="18">
        <f t="shared" si="43"/>
        <v>214112293</v>
      </c>
      <c r="W114" s="18">
        <f t="shared" si="43"/>
        <v>112653000</v>
      </c>
      <c r="X114" s="18">
        <f t="shared" si="43"/>
        <v>146566521</v>
      </c>
      <c r="Y114" s="18">
        <f t="shared" si="43"/>
        <v>114983886</v>
      </c>
      <c r="Z114" s="18">
        <f t="shared" si="43"/>
        <v>32960000</v>
      </c>
      <c r="AA114" s="18">
        <f t="shared" si="43"/>
        <v>32960000</v>
      </c>
    </row>
    <row r="115" spans="1:27" s="1" customFormat="1" x14ac:dyDescent="0.25">
      <c r="A115" s="8" t="s">
        <v>5</v>
      </c>
      <c r="B115" s="19">
        <v>246054972</v>
      </c>
      <c r="C115" s="20">
        <v>217902155</v>
      </c>
      <c r="D115" s="20">
        <v>214000000</v>
      </c>
      <c r="E115" s="20">
        <v>199788709</v>
      </c>
      <c r="F115" s="20">
        <v>203000000</v>
      </c>
      <c r="G115" s="20">
        <v>166989337</v>
      </c>
      <c r="H115" s="20">
        <v>150000000</v>
      </c>
      <c r="I115" s="20">
        <v>149899440</v>
      </c>
      <c r="J115" s="20">
        <v>120693799</v>
      </c>
      <c r="K115" s="20">
        <v>120660000</v>
      </c>
      <c r="L115" s="20">
        <v>180000000</v>
      </c>
      <c r="M115" s="20">
        <v>179937500</v>
      </c>
      <c r="N115" s="20">
        <v>205250000</v>
      </c>
      <c r="O115" s="20">
        <v>189257000</v>
      </c>
      <c r="P115" s="20">
        <v>160684000</v>
      </c>
      <c r="Q115" s="20">
        <v>86369696</v>
      </c>
      <c r="R115" s="20">
        <v>167350000</v>
      </c>
      <c r="S115" s="20">
        <v>162460000</v>
      </c>
      <c r="T115" s="20">
        <v>178498000</v>
      </c>
      <c r="U115" s="20">
        <v>46803440</v>
      </c>
      <c r="V115" s="20">
        <v>214112293</v>
      </c>
      <c r="W115" s="20">
        <v>112653000</v>
      </c>
      <c r="X115" s="20"/>
      <c r="Y115" s="20"/>
      <c r="Z115" s="20"/>
      <c r="AA115" s="20"/>
    </row>
    <row r="116" spans="1:27" s="1" customFormat="1" ht="30" x14ac:dyDescent="0.25">
      <c r="A116" s="9" t="s">
        <v>7</v>
      </c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>
        <v>146566521</v>
      </c>
      <c r="Y116" s="20">
        <v>114983886</v>
      </c>
      <c r="Z116" s="20">
        <v>32960000</v>
      </c>
      <c r="AA116" s="20">
        <v>32960000</v>
      </c>
    </row>
    <row r="117" spans="1:27" s="1" customFormat="1" x14ac:dyDescent="0.25">
      <c r="A117" s="7" t="s">
        <v>49</v>
      </c>
      <c r="B117" s="18">
        <f>SUM(B118:B122)</f>
        <v>709994000</v>
      </c>
      <c r="C117" s="18">
        <f t="shared" ref="C117:AA117" si="44">SUM(C118:C122)</f>
        <v>635900857</v>
      </c>
      <c r="D117" s="18">
        <f t="shared" si="44"/>
        <v>980804541</v>
      </c>
      <c r="E117" s="18">
        <f t="shared" si="44"/>
        <v>975277315</v>
      </c>
      <c r="F117" s="18">
        <f t="shared" si="44"/>
        <v>339661000</v>
      </c>
      <c r="G117" s="18">
        <f t="shared" si="44"/>
        <v>66513653</v>
      </c>
      <c r="H117" s="18">
        <f t="shared" si="44"/>
        <v>212560700</v>
      </c>
      <c r="I117" s="18">
        <f t="shared" si="44"/>
        <v>152446490</v>
      </c>
      <c r="J117" s="18">
        <f t="shared" si="44"/>
        <v>236180300</v>
      </c>
      <c r="K117" s="18">
        <f t="shared" si="44"/>
        <v>122266668</v>
      </c>
      <c r="L117" s="18">
        <f t="shared" si="44"/>
        <v>353690000</v>
      </c>
      <c r="M117" s="18">
        <f t="shared" si="44"/>
        <v>167817330</v>
      </c>
      <c r="N117" s="18">
        <f t="shared" si="44"/>
        <v>289424000</v>
      </c>
      <c r="O117" s="18">
        <f t="shared" si="44"/>
        <v>248548625</v>
      </c>
      <c r="P117" s="18">
        <f t="shared" si="44"/>
        <v>291750000</v>
      </c>
      <c r="Q117" s="18">
        <f t="shared" si="44"/>
        <v>203319680</v>
      </c>
      <c r="R117" s="18">
        <f t="shared" si="44"/>
        <v>257262000</v>
      </c>
      <c r="S117" s="18">
        <f t="shared" si="44"/>
        <v>192688293</v>
      </c>
      <c r="T117" s="18">
        <f t="shared" si="44"/>
        <v>359365000</v>
      </c>
      <c r="U117" s="18">
        <f t="shared" si="44"/>
        <v>155133563</v>
      </c>
      <c r="V117" s="18">
        <f t="shared" si="44"/>
        <v>295740000</v>
      </c>
      <c r="W117" s="18">
        <f t="shared" si="44"/>
        <v>210288163</v>
      </c>
      <c r="X117" s="18">
        <f t="shared" si="44"/>
        <v>9000000</v>
      </c>
      <c r="Y117" s="18">
        <f t="shared" si="44"/>
        <v>2371484</v>
      </c>
      <c r="Z117" s="18">
        <f t="shared" si="44"/>
        <v>12100000</v>
      </c>
      <c r="AA117" s="18">
        <f t="shared" si="44"/>
        <v>86870</v>
      </c>
    </row>
    <row r="118" spans="1:27" s="1" customFormat="1" x14ac:dyDescent="0.25">
      <c r="A118" s="8" t="s">
        <v>5</v>
      </c>
      <c r="B118" s="19">
        <v>173023000</v>
      </c>
      <c r="C118" s="20">
        <v>127974642</v>
      </c>
      <c r="D118" s="20">
        <v>231944000</v>
      </c>
      <c r="E118" s="20">
        <v>226820945</v>
      </c>
      <c r="F118" s="20">
        <v>98624000</v>
      </c>
      <c r="G118" s="20">
        <v>66513653</v>
      </c>
      <c r="H118" s="20">
        <v>152000000</v>
      </c>
      <c r="I118" s="20">
        <v>108352590</v>
      </c>
      <c r="J118" s="20">
        <v>125245300</v>
      </c>
      <c r="K118" s="20">
        <v>98630624</v>
      </c>
      <c r="L118" s="20">
        <v>148690000</v>
      </c>
      <c r="M118" s="20">
        <v>60532018</v>
      </c>
      <c r="N118" s="20">
        <v>157000000</v>
      </c>
      <c r="O118" s="20">
        <v>122565313</v>
      </c>
      <c r="P118" s="20">
        <v>145750000</v>
      </c>
      <c r="Q118" s="20">
        <v>99816175</v>
      </c>
      <c r="R118" s="20">
        <v>178262000</v>
      </c>
      <c r="S118" s="20">
        <v>130385899</v>
      </c>
      <c r="T118" s="20">
        <v>177765000</v>
      </c>
      <c r="U118" s="20">
        <v>98185637</v>
      </c>
      <c r="V118" s="20">
        <v>165500000</v>
      </c>
      <c r="W118" s="20">
        <v>113708278</v>
      </c>
      <c r="X118" s="20"/>
      <c r="Y118" s="20"/>
      <c r="Z118" s="20"/>
      <c r="AA118" s="20"/>
    </row>
    <row r="119" spans="1:27" s="1" customFormat="1" x14ac:dyDescent="0.25">
      <c r="A119" s="8" t="s">
        <v>6</v>
      </c>
      <c r="B119" s="19">
        <v>536971000</v>
      </c>
      <c r="C119" s="20">
        <v>507926215</v>
      </c>
      <c r="D119" s="20">
        <v>748555541</v>
      </c>
      <c r="E119" s="20">
        <v>748456370</v>
      </c>
      <c r="F119" s="20">
        <v>241037000</v>
      </c>
      <c r="G119" s="20">
        <v>0</v>
      </c>
      <c r="H119" s="20">
        <v>20060700</v>
      </c>
      <c r="I119" s="20">
        <v>3987500</v>
      </c>
      <c r="J119" s="20">
        <v>110935000</v>
      </c>
      <c r="K119" s="20">
        <v>23636044</v>
      </c>
      <c r="L119" s="20">
        <v>167000000</v>
      </c>
      <c r="M119" s="20">
        <v>84235312</v>
      </c>
      <c r="N119" s="20">
        <v>102924000</v>
      </c>
      <c r="O119" s="20">
        <v>96758312</v>
      </c>
      <c r="P119" s="20">
        <v>146000000</v>
      </c>
      <c r="Q119" s="20">
        <v>103503505</v>
      </c>
      <c r="R119" s="20">
        <v>79000000</v>
      </c>
      <c r="S119" s="20">
        <v>62302394</v>
      </c>
      <c r="T119" s="20">
        <v>181600000</v>
      </c>
      <c r="U119" s="20">
        <v>56947926</v>
      </c>
      <c r="V119" s="20">
        <v>130240000</v>
      </c>
      <c r="W119" s="20">
        <v>96579885</v>
      </c>
      <c r="X119" s="20"/>
      <c r="Y119" s="20"/>
      <c r="Z119" s="20"/>
      <c r="AA119" s="20"/>
    </row>
    <row r="120" spans="1:27" s="1" customFormat="1" x14ac:dyDescent="0.25">
      <c r="A120" s="8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s="1" customFormat="1" x14ac:dyDescent="0.25">
      <c r="A121" s="10" t="s">
        <v>50</v>
      </c>
      <c r="B121" s="19"/>
      <c r="C121" s="20"/>
      <c r="D121" s="20">
        <v>305000</v>
      </c>
      <c r="E121" s="20"/>
      <c r="F121" s="20"/>
      <c r="G121" s="20"/>
      <c r="H121" s="20">
        <v>40500000</v>
      </c>
      <c r="I121" s="20">
        <v>40106400</v>
      </c>
      <c r="J121" s="20"/>
      <c r="K121" s="20"/>
      <c r="L121" s="20">
        <v>38000000</v>
      </c>
      <c r="M121" s="20">
        <v>23050000</v>
      </c>
      <c r="N121" s="20">
        <v>29500000</v>
      </c>
      <c r="O121" s="20">
        <v>29225000</v>
      </c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s="1" customFormat="1" ht="30" x14ac:dyDescent="0.25">
      <c r="A122" s="9" t="s">
        <v>7</v>
      </c>
      <c r="B122" s="19"/>
      <c r="C122" s="20"/>
      <c r="D122" s="25"/>
      <c r="E122" s="20"/>
      <c r="F122" s="20"/>
      <c r="G122" s="20"/>
      <c r="H122" s="25"/>
      <c r="I122" s="25"/>
      <c r="J122" s="20"/>
      <c r="K122" s="20"/>
      <c r="L122" s="25"/>
      <c r="M122" s="25"/>
      <c r="N122" s="25"/>
      <c r="O122" s="25"/>
      <c r="P122" s="20"/>
      <c r="Q122" s="20"/>
      <c r="R122" s="20"/>
      <c r="S122" s="20"/>
      <c r="T122" s="20"/>
      <c r="U122" s="20"/>
      <c r="V122" s="20"/>
      <c r="W122" s="20"/>
      <c r="X122" s="20">
        <v>9000000</v>
      </c>
      <c r="Y122" s="20">
        <v>2371484</v>
      </c>
      <c r="Z122" s="20">
        <v>12100000</v>
      </c>
      <c r="AA122" s="20">
        <v>86870</v>
      </c>
    </row>
    <row r="123" spans="1:27" s="3" customFormat="1" ht="38.25" customHeight="1" x14ac:dyDescent="0.25">
      <c r="A123" s="11" t="s">
        <v>51</v>
      </c>
      <c r="B123" s="26">
        <f>+B117+B114+B112+B110+B108+B105+B103+B100+B98+B96+B93+B91+B87+B85+B82+B80+B77+B74+B71+B68+B66+B63+B61+B59+B56+B54+B52+B50+B47+B45+B41+B39+B35+B33+B31+B29+B25+B22+B18+B16+B14+B10+B6</f>
        <v>12345749603.5</v>
      </c>
      <c r="C123" s="26">
        <f t="shared" ref="C123:AA123" si="45">+C117+C114+C112+C110+C108+C105+C103+C100+C98+C96+C93+C91+C87+C85+C82+C80+C77+C74+C71+C68+C66+C63+C61+C59+C56+C54+C52+C50+C47+C45+C41+C39+C35+C33+C31+C29+C25+C22+C18+C16+C14+C10+C6</f>
        <v>10636807461</v>
      </c>
      <c r="D123" s="26">
        <f t="shared" si="45"/>
        <v>13918483848</v>
      </c>
      <c r="E123" s="26">
        <f t="shared" si="45"/>
        <v>12392144350</v>
      </c>
      <c r="F123" s="26">
        <f t="shared" si="45"/>
        <v>11888521040</v>
      </c>
      <c r="G123" s="26">
        <f t="shared" si="45"/>
        <v>8721020318</v>
      </c>
      <c r="H123" s="26">
        <f t="shared" si="45"/>
        <v>13168113504</v>
      </c>
      <c r="I123" s="26">
        <f t="shared" si="45"/>
        <v>8706275138</v>
      </c>
      <c r="J123" s="26">
        <f t="shared" si="45"/>
        <v>11721841372</v>
      </c>
      <c r="K123" s="26">
        <f t="shared" si="45"/>
        <v>10720555147</v>
      </c>
      <c r="L123" s="26">
        <f t="shared" si="45"/>
        <v>10403716924</v>
      </c>
      <c r="M123" s="26">
        <f t="shared" si="45"/>
        <v>9381496385</v>
      </c>
      <c r="N123" s="26">
        <f t="shared" si="45"/>
        <v>10154460666</v>
      </c>
      <c r="O123" s="26">
        <f t="shared" si="45"/>
        <v>9111311045</v>
      </c>
      <c r="P123" s="26">
        <f t="shared" si="45"/>
        <v>9880379381</v>
      </c>
      <c r="Q123" s="26">
        <f t="shared" si="45"/>
        <v>9172443591</v>
      </c>
      <c r="R123" s="26">
        <f t="shared" si="45"/>
        <v>10031621655</v>
      </c>
      <c r="S123" s="26">
        <f t="shared" si="45"/>
        <v>7924513776</v>
      </c>
      <c r="T123" s="26">
        <f t="shared" si="45"/>
        <v>11055721201</v>
      </c>
      <c r="U123" s="26">
        <f t="shared" si="45"/>
        <v>9548662378</v>
      </c>
      <c r="V123" s="26">
        <f t="shared" si="45"/>
        <v>11307535919</v>
      </c>
      <c r="W123" s="26">
        <f t="shared" si="45"/>
        <v>10335070708</v>
      </c>
      <c r="X123" s="26">
        <f t="shared" si="45"/>
        <v>2579648717</v>
      </c>
      <c r="Y123" s="26">
        <f t="shared" si="45"/>
        <v>2475226910</v>
      </c>
      <c r="Z123" s="26">
        <f t="shared" si="45"/>
        <v>2628225420</v>
      </c>
      <c r="AA123" s="26">
        <f t="shared" si="45"/>
        <v>2459877891</v>
      </c>
    </row>
    <row r="124" spans="1:27" x14ac:dyDescent="0.25">
      <c r="A124" t="s">
        <v>55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7" x14ac:dyDescent="0.25">
      <c r="A125" t="s">
        <v>53</v>
      </c>
      <c r="B125" s="2">
        <f>+CONSOLIDADO!B49</f>
        <v>12345749603.5</v>
      </c>
      <c r="C125" s="2">
        <f>+CONSOLIDADO!C49</f>
        <v>10636807461</v>
      </c>
      <c r="D125" s="2">
        <f>+CONSOLIDADO!D49</f>
        <v>13918483848</v>
      </c>
      <c r="E125" s="2">
        <f>+CONSOLIDADO!E49</f>
        <v>12392144350</v>
      </c>
      <c r="F125" s="2">
        <f>+CONSOLIDADO!F49</f>
        <v>11888521040</v>
      </c>
      <c r="G125" s="2">
        <f>+CONSOLIDADO!G49</f>
        <v>8721020318</v>
      </c>
      <c r="H125" s="2">
        <f>+CONSOLIDADO!H49</f>
        <v>13168113504</v>
      </c>
      <c r="I125" s="2">
        <f>+CONSOLIDADO!I49</f>
        <v>8706275138</v>
      </c>
      <c r="J125" s="2">
        <f>+CONSOLIDADO!J49</f>
        <v>11721841372</v>
      </c>
      <c r="K125" s="2">
        <f>+CONSOLIDADO!K49</f>
        <v>10720555147</v>
      </c>
      <c r="L125" s="2">
        <f>+CONSOLIDADO!L49</f>
        <v>10403716924</v>
      </c>
      <c r="M125" s="2">
        <f>+CONSOLIDADO!M49</f>
        <v>9381496385</v>
      </c>
      <c r="N125" s="2">
        <f>+CONSOLIDADO!N49</f>
        <v>10154460666</v>
      </c>
      <c r="O125" s="2">
        <f>+CONSOLIDADO!O49</f>
        <v>9111311045</v>
      </c>
      <c r="P125" s="2">
        <f>+CONSOLIDADO!P49</f>
        <v>9880379381</v>
      </c>
      <c r="Q125" s="2">
        <f>+CONSOLIDADO!Q49</f>
        <v>9172443591</v>
      </c>
      <c r="R125" s="2">
        <f>+CONSOLIDADO!R49</f>
        <v>10031621655</v>
      </c>
      <c r="S125" s="2">
        <f>+CONSOLIDADO!S49</f>
        <v>7924513776</v>
      </c>
      <c r="T125" s="2">
        <f>+CONSOLIDADO!T49</f>
        <v>11055721201</v>
      </c>
      <c r="U125" s="2">
        <f>+CONSOLIDADO!U49</f>
        <v>9548662378</v>
      </c>
      <c r="V125" s="2">
        <f>+CONSOLIDADO!V49</f>
        <v>11307535919</v>
      </c>
      <c r="W125" s="2">
        <f>+CONSOLIDADO!W49</f>
        <v>10335070708</v>
      </c>
      <c r="X125" s="2">
        <f>+CONSOLIDADO!X49</f>
        <v>2579648717</v>
      </c>
      <c r="Y125" s="2">
        <f>+CONSOLIDADO!Y49</f>
        <v>2475226910</v>
      </c>
      <c r="Z125" s="2">
        <f>+CONSOLIDADO!Z49</f>
        <v>2628225420</v>
      </c>
      <c r="AA125" s="2">
        <f>+CONSOLIDADO!AA49</f>
        <v>2459877891</v>
      </c>
    </row>
    <row r="126" spans="1:27" x14ac:dyDescent="0.25">
      <c r="A126" t="s">
        <v>54</v>
      </c>
      <c r="B126" s="5">
        <f>+B125-B123</f>
        <v>0</v>
      </c>
      <c r="C126" s="5">
        <f t="shared" ref="C126:AA126" si="46">+C125-C123</f>
        <v>0</v>
      </c>
      <c r="D126" s="5">
        <f t="shared" si="46"/>
        <v>0</v>
      </c>
      <c r="E126" s="5">
        <f t="shared" si="46"/>
        <v>0</v>
      </c>
      <c r="F126" s="5">
        <f t="shared" si="46"/>
        <v>0</v>
      </c>
      <c r="G126" s="5">
        <f t="shared" si="46"/>
        <v>0</v>
      </c>
      <c r="H126" s="5">
        <f t="shared" si="46"/>
        <v>0</v>
      </c>
      <c r="I126" s="5">
        <f t="shared" si="46"/>
        <v>0</v>
      </c>
      <c r="J126" s="5">
        <f t="shared" si="46"/>
        <v>0</v>
      </c>
      <c r="K126" s="5">
        <f t="shared" si="46"/>
        <v>0</v>
      </c>
      <c r="L126" s="5">
        <f t="shared" si="46"/>
        <v>0</v>
      </c>
      <c r="M126" s="5">
        <f t="shared" si="46"/>
        <v>0</v>
      </c>
      <c r="N126" s="5">
        <f t="shared" si="46"/>
        <v>0</v>
      </c>
      <c r="O126" s="5">
        <f t="shared" si="46"/>
        <v>0</v>
      </c>
      <c r="P126" s="5">
        <f t="shared" si="46"/>
        <v>0</v>
      </c>
      <c r="Q126" s="5">
        <f t="shared" si="46"/>
        <v>0</v>
      </c>
      <c r="R126" s="5">
        <f t="shared" si="46"/>
        <v>0</v>
      </c>
      <c r="S126" s="5">
        <f t="shared" si="46"/>
        <v>0</v>
      </c>
      <c r="T126" s="5">
        <f t="shared" si="46"/>
        <v>0</v>
      </c>
      <c r="U126" s="5">
        <f t="shared" si="46"/>
        <v>0</v>
      </c>
      <c r="V126" s="5">
        <f t="shared" si="46"/>
        <v>0</v>
      </c>
      <c r="W126" s="5">
        <f t="shared" si="46"/>
        <v>0</v>
      </c>
      <c r="X126" s="5">
        <f t="shared" si="46"/>
        <v>0</v>
      </c>
      <c r="Y126" s="5">
        <f t="shared" si="46"/>
        <v>0</v>
      </c>
      <c r="Z126" s="5">
        <f t="shared" si="46"/>
        <v>0</v>
      </c>
      <c r="AA126" s="5">
        <f t="shared" si="46"/>
        <v>0</v>
      </c>
    </row>
    <row r="127" spans="1:27" x14ac:dyDescent="0.25">
      <c r="B127" s="5"/>
      <c r="N127" s="2"/>
    </row>
    <row r="128" spans="1:27" x14ac:dyDescent="0.25">
      <c r="B128" s="5"/>
      <c r="N128" s="2"/>
    </row>
    <row r="129" spans="2:15" x14ac:dyDescent="0.25">
      <c r="B129" s="5"/>
      <c r="N129" s="2"/>
    </row>
    <row r="130" spans="2:15" x14ac:dyDescent="0.25">
      <c r="B130" s="5"/>
      <c r="N130" s="2"/>
    </row>
    <row r="131" spans="2:15" x14ac:dyDescent="0.25">
      <c r="B131" s="5"/>
      <c r="N131" s="2"/>
    </row>
    <row r="132" spans="2:15" x14ac:dyDescent="0.25">
      <c r="B132" s="5"/>
      <c r="N132" s="2"/>
    </row>
    <row r="133" spans="2:15" x14ac:dyDescent="0.25">
      <c r="B133" s="2"/>
      <c r="C133" s="2"/>
      <c r="N133" s="2"/>
    </row>
    <row r="134" spans="2:15" x14ac:dyDescent="0.25">
      <c r="B134" s="2"/>
      <c r="N134" s="2"/>
      <c r="O134" s="2"/>
    </row>
    <row r="135" spans="2:15" x14ac:dyDescent="0.25">
      <c r="N135" s="2"/>
      <c r="O135" s="2"/>
    </row>
  </sheetData>
  <mergeCells count="12"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270D-0F37-47E6-859A-0C8302C4A219}">
  <dimension ref="A1:AB61"/>
  <sheetViews>
    <sheetView tabSelected="1" workbookViewId="0">
      <selection activeCell="A4" sqref="A4:A5"/>
    </sheetView>
  </sheetViews>
  <sheetFormatPr baseColWidth="10" defaultRowHeight="15" x14ac:dyDescent="0.25"/>
  <cols>
    <col min="1" max="1" width="43.140625" customWidth="1"/>
    <col min="2" max="27" width="16.7109375" customWidth="1"/>
  </cols>
  <sheetData>
    <row r="1" spans="1:27" ht="15.75" x14ac:dyDescent="0.25">
      <c r="A1" s="4" t="s">
        <v>0</v>
      </c>
    </row>
    <row r="2" spans="1:27" ht="15.75" x14ac:dyDescent="0.25">
      <c r="A2" s="4" t="s">
        <v>52</v>
      </c>
    </row>
    <row r="3" spans="1:27" ht="15.75" x14ac:dyDescent="0.25">
      <c r="A3" s="4" t="s">
        <v>57</v>
      </c>
    </row>
    <row r="4" spans="1:27" x14ac:dyDescent="0.25">
      <c r="A4" s="31" t="s">
        <v>1</v>
      </c>
      <c r="B4" s="33">
        <v>2008</v>
      </c>
      <c r="C4" s="30"/>
      <c r="D4" s="30">
        <v>2009</v>
      </c>
      <c r="E4" s="30"/>
      <c r="F4" s="30">
        <v>2010</v>
      </c>
      <c r="G4" s="30"/>
      <c r="H4" s="30">
        <v>2011</v>
      </c>
      <c r="I4" s="30"/>
      <c r="J4" s="30">
        <v>2012</v>
      </c>
      <c r="K4" s="30"/>
      <c r="L4" s="30">
        <v>2013</v>
      </c>
      <c r="M4" s="30"/>
      <c r="N4" s="30">
        <v>2014</v>
      </c>
      <c r="O4" s="30"/>
      <c r="P4" s="30">
        <v>2015</v>
      </c>
      <c r="Q4" s="30"/>
      <c r="R4" s="30">
        <v>2016</v>
      </c>
      <c r="S4" s="30"/>
      <c r="T4" s="30">
        <v>2017</v>
      </c>
      <c r="U4" s="30"/>
      <c r="V4" s="30">
        <v>2018</v>
      </c>
      <c r="W4" s="30"/>
      <c r="X4" s="6">
        <v>2019</v>
      </c>
      <c r="Y4" s="6"/>
      <c r="Z4" s="6">
        <v>2020</v>
      </c>
      <c r="AA4" s="6"/>
    </row>
    <row r="5" spans="1:27" ht="30" x14ac:dyDescent="0.25">
      <c r="A5" s="32"/>
      <c r="B5" s="12" t="s">
        <v>2</v>
      </c>
      <c r="C5" s="13" t="s">
        <v>3</v>
      </c>
      <c r="D5" s="13" t="s">
        <v>2</v>
      </c>
      <c r="E5" s="13" t="s">
        <v>3</v>
      </c>
      <c r="F5" s="13" t="s">
        <v>2</v>
      </c>
      <c r="G5" s="13" t="s">
        <v>3</v>
      </c>
      <c r="H5" s="13" t="s">
        <v>2</v>
      </c>
      <c r="I5" s="13" t="s">
        <v>3</v>
      </c>
      <c r="J5" s="13" t="s">
        <v>2</v>
      </c>
      <c r="K5" s="13" t="s">
        <v>3</v>
      </c>
      <c r="L5" s="13" t="s">
        <v>2</v>
      </c>
      <c r="M5" s="13" t="s">
        <v>3</v>
      </c>
      <c r="N5" s="13" t="s">
        <v>2</v>
      </c>
      <c r="O5" s="13" t="s">
        <v>3</v>
      </c>
      <c r="P5" s="13" t="s">
        <v>2</v>
      </c>
      <c r="Q5" s="13" t="s">
        <v>3</v>
      </c>
      <c r="R5" s="13" t="s">
        <v>2</v>
      </c>
      <c r="S5" s="13" t="s">
        <v>3</v>
      </c>
      <c r="T5" s="13" t="s">
        <v>2</v>
      </c>
      <c r="U5" s="13" t="s">
        <v>3</v>
      </c>
      <c r="V5" s="13" t="s">
        <v>2</v>
      </c>
      <c r="W5" s="13" t="s">
        <v>3</v>
      </c>
      <c r="X5" s="13" t="s">
        <v>2</v>
      </c>
      <c r="Y5" s="13" t="s">
        <v>3</v>
      </c>
      <c r="Z5" s="13" t="s">
        <v>2</v>
      </c>
      <c r="AA5" s="13" t="s">
        <v>3</v>
      </c>
    </row>
    <row r="6" spans="1:27" s="1" customFormat="1" x14ac:dyDescent="0.25">
      <c r="A6" s="15" t="s">
        <v>4</v>
      </c>
      <c r="B6" s="27">
        <v>205897487</v>
      </c>
      <c r="C6" s="27">
        <v>194855181</v>
      </c>
      <c r="D6" s="27">
        <v>176648000</v>
      </c>
      <c r="E6" s="27">
        <v>137650165</v>
      </c>
      <c r="F6" s="27">
        <v>134905200</v>
      </c>
      <c r="G6" s="27">
        <v>109754051</v>
      </c>
      <c r="H6" s="27">
        <v>67320000</v>
      </c>
      <c r="I6" s="27">
        <v>57970752</v>
      </c>
      <c r="J6" s="27">
        <v>52765180</v>
      </c>
      <c r="K6" s="27">
        <v>52759129</v>
      </c>
      <c r="L6" s="27">
        <v>84753000</v>
      </c>
      <c r="M6" s="27">
        <v>80408697</v>
      </c>
      <c r="N6" s="27">
        <v>86840000</v>
      </c>
      <c r="O6" s="27">
        <v>86169614</v>
      </c>
      <c r="P6" s="27">
        <v>91200000</v>
      </c>
      <c r="Q6" s="27">
        <v>89905624</v>
      </c>
      <c r="R6" s="27">
        <v>91148000</v>
      </c>
      <c r="S6" s="27">
        <v>78763407</v>
      </c>
      <c r="T6" s="27">
        <v>95350000</v>
      </c>
      <c r="U6" s="27">
        <v>94734449</v>
      </c>
      <c r="V6" s="27">
        <v>149460000</v>
      </c>
      <c r="W6" s="27">
        <v>144624869</v>
      </c>
      <c r="X6" s="27">
        <v>204800000</v>
      </c>
      <c r="Y6" s="27">
        <v>191274014</v>
      </c>
      <c r="Z6" s="27">
        <v>182335709</v>
      </c>
      <c r="AA6" s="27">
        <v>157691268</v>
      </c>
    </row>
    <row r="7" spans="1:27" s="1" customFormat="1" x14ac:dyDescent="0.25">
      <c r="A7" s="15" t="s">
        <v>8</v>
      </c>
      <c r="B7" s="19">
        <v>4482172861</v>
      </c>
      <c r="C7" s="19">
        <v>4481621201</v>
      </c>
      <c r="D7" s="19">
        <v>4900330814</v>
      </c>
      <c r="E7" s="19">
        <v>4840349019</v>
      </c>
      <c r="F7" s="19">
        <v>3434574187</v>
      </c>
      <c r="G7" s="19">
        <v>3416607571</v>
      </c>
      <c r="H7" s="19">
        <v>4343174729</v>
      </c>
      <c r="I7" s="19">
        <v>4339958451</v>
      </c>
      <c r="J7" s="19">
        <v>5521412504</v>
      </c>
      <c r="K7" s="19">
        <v>5517064401</v>
      </c>
      <c r="L7" s="19">
        <v>3761000000</v>
      </c>
      <c r="M7" s="19">
        <v>3756002399</v>
      </c>
      <c r="N7" s="19">
        <v>4323883201</v>
      </c>
      <c r="O7" s="19">
        <v>4312186343</v>
      </c>
      <c r="P7" s="19">
        <v>4485000000</v>
      </c>
      <c r="Q7" s="19">
        <v>4455799325</v>
      </c>
      <c r="R7" s="19">
        <v>4128475677</v>
      </c>
      <c r="S7" s="19">
        <v>3189669956</v>
      </c>
      <c r="T7" s="19">
        <v>4303907000</v>
      </c>
      <c r="U7" s="19">
        <v>4277972622</v>
      </c>
      <c r="V7" s="19">
        <v>4358328361</v>
      </c>
      <c r="W7" s="19">
        <v>4345049755</v>
      </c>
      <c r="X7" s="19">
        <v>0</v>
      </c>
      <c r="Y7" s="19">
        <v>0</v>
      </c>
      <c r="Z7" s="20"/>
      <c r="AA7" s="20"/>
    </row>
    <row r="8" spans="1:27" s="1" customFormat="1" x14ac:dyDescent="0.25">
      <c r="A8" s="15" t="s">
        <v>9</v>
      </c>
      <c r="B8" s="19">
        <v>12513000</v>
      </c>
      <c r="C8" s="19">
        <v>7451495</v>
      </c>
      <c r="D8" s="19">
        <v>8383382</v>
      </c>
      <c r="E8" s="19">
        <v>7666962</v>
      </c>
      <c r="F8" s="19">
        <v>8876641</v>
      </c>
      <c r="G8" s="19">
        <v>8221361</v>
      </c>
      <c r="H8" s="19">
        <v>13497000</v>
      </c>
      <c r="I8" s="19">
        <v>11014554</v>
      </c>
      <c r="J8" s="19">
        <v>11000000</v>
      </c>
      <c r="K8" s="19">
        <v>8641000</v>
      </c>
      <c r="L8" s="19">
        <v>9000000</v>
      </c>
      <c r="M8" s="19">
        <v>8386660</v>
      </c>
      <c r="N8" s="19">
        <v>11500000</v>
      </c>
      <c r="O8" s="19">
        <v>7328800</v>
      </c>
      <c r="P8" s="19">
        <v>11300000</v>
      </c>
      <c r="Q8" s="19">
        <v>7782170</v>
      </c>
      <c r="R8" s="19">
        <v>15600000</v>
      </c>
      <c r="S8" s="19">
        <v>4204396</v>
      </c>
      <c r="T8" s="19">
        <v>16000000</v>
      </c>
      <c r="U8" s="19">
        <v>926000</v>
      </c>
      <c r="V8" s="19">
        <v>5000000</v>
      </c>
      <c r="W8" s="19">
        <v>1510000</v>
      </c>
      <c r="X8" s="19">
        <v>0</v>
      </c>
      <c r="Y8" s="19">
        <v>0</v>
      </c>
      <c r="Z8" s="19">
        <v>0</v>
      </c>
      <c r="AA8" s="19">
        <v>0</v>
      </c>
    </row>
    <row r="9" spans="1:27" s="16" customFormat="1" x14ac:dyDescent="0.25">
      <c r="A9" s="15" t="s">
        <v>10</v>
      </c>
      <c r="B9" s="28">
        <v>137657000</v>
      </c>
      <c r="C9" s="28">
        <v>129332421</v>
      </c>
      <c r="D9" s="28">
        <v>177000000</v>
      </c>
      <c r="E9" s="28">
        <v>175405404</v>
      </c>
      <c r="F9" s="28">
        <v>153298950</v>
      </c>
      <c r="G9" s="28">
        <v>146216742</v>
      </c>
      <c r="H9" s="28">
        <v>170000000</v>
      </c>
      <c r="I9" s="28">
        <v>169939330</v>
      </c>
      <c r="J9" s="28">
        <v>223838068</v>
      </c>
      <c r="K9" s="28">
        <v>187368190</v>
      </c>
      <c r="L9" s="28">
        <v>188000000</v>
      </c>
      <c r="M9" s="28">
        <v>185232117</v>
      </c>
      <c r="N9" s="28">
        <v>227755000</v>
      </c>
      <c r="O9" s="28">
        <v>128916954</v>
      </c>
      <c r="P9" s="28">
        <v>199000000</v>
      </c>
      <c r="Q9" s="28">
        <v>160523703</v>
      </c>
      <c r="R9" s="28">
        <v>54883002</v>
      </c>
      <c r="S9" s="28">
        <v>54559572</v>
      </c>
      <c r="T9" s="28">
        <v>186252456</v>
      </c>
      <c r="U9" s="28">
        <v>169146753</v>
      </c>
      <c r="V9" s="28">
        <v>84000000</v>
      </c>
      <c r="W9" s="28">
        <v>33519518</v>
      </c>
      <c r="X9" s="28">
        <v>0</v>
      </c>
      <c r="Y9" s="28">
        <v>0</v>
      </c>
      <c r="Z9" s="28">
        <v>0</v>
      </c>
      <c r="AA9" s="28">
        <v>0</v>
      </c>
    </row>
    <row r="10" spans="1:27" s="16" customFormat="1" x14ac:dyDescent="0.25">
      <c r="A10" s="15" t="s">
        <v>11</v>
      </c>
      <c r="B10" s="27">
        <v>4259051831</v>
      </c>
      <c r="C10" s="27">
        <v>2944062956</v>
      </c>
      <c r="D10" s="27">
        <v>5083462074</v>
      </c>
      <c r="E10" s="27">
        <v>3978572571</v>
      </c>
      <c r="F10" s="27">
        <v>5117550000</v>
      </c>
      <c r="G10" s="27">
        <v>2436485504</v>
      </c>
      <c r="H10" s="27">
        <v>5592307459</v>
      </c>
      <c r="I10" s="27">
        <v>1786234416</v>
      </c>
      <c r="J10" s="27">
        <v>3169356884</v>
      </c>
      <c r="K10" s="27">
        <v>2878501222</v>
      </c>
      <c r="L10" s="27">
        <v>3950508293</v>
      </c>
      <c r="M10" s="27">
        <v>3323988777</v>
      </c>
      <c r="N10" s="27">
        <v>3261329381</v>
      </c>
      <c r="O10" s="27">
        <v>2694553549</v>
      </c>
      <c r="P10" s="27">
        <v>2548306027</v>
      </c>
      <c r="Q10" s="27">
        <v>2479247970</v>
      </c>
      <c r="R10" s="27">
        <v>3718618000</v>
      </c>
      <c r="S10" s="27">
        <v>2927561450</v>
      </c>
      <c r="T10" s="27">
        <v>4091448041</v>
      </c>
      <c r="U10" s="27">
        <v>3424861410</v>
      </c>
      <c r="V10" s="27">
        <v>4502537000</v>
      </c>
      <c r="W10" s="27">
        <v>4059200726</v>
      </c>
      <c r="X10" s="27">
        <v>2040926000</v>
      </c>
      <c r="Y10" s="27">
        <v>2040925955</v>
      </c>
      <c r="Z10" s="27">
        <v>2175232000</v>
      </c>
      <c r="AA10" s="27">
        <v>2094387480</v>
      </c>
    </row>
    <row r="11" spans="1:27" s="16" customFormat="1" x14ac:dyDescent="0.25">
      <c r="A11" s="15" t="s">
        <v>12</v>
      </c>
      <c r="B11" s="27">
        <v>382667025</v>
      </c>
      <c r="C11" s="27">
        <v>380280502</v>
      </c>
      <c r="D11" s="27">
        <v>398790000</v>
      </c>
      <c r="E11" s="27">
        <v>271760311</v>
      </c>
      <c r="F11" s="27">
        <v>300000000</v>
      </c>
      <c r="G11" s="27">
        <v>261193219</v>
      </c>
      <c r="H11" s="27">
        <v>309000000</v>
      </c>
      <c r="I11" s="27">
        <v>302818046</v>
      </c>
      <c r="J11" s="27">
        <v>261610480</v>
      </c>
      <c r="K11" s="27">
        <v>232446645</v>
      </c>
      <c r="L11" s="27">
        <v>228517257</v>
      </c>
      <c r="M11" s="27">
        <v>217939608</v>
      </c>
      <c r="N11" s="27">
        <v>238484000</v>
      </c>
      <c r="O11" s="27">
        <v>94912615</v>
      </c>
      <c r="P11" s="27">
        <v>651501460</v>
      </c>
      <c r="Q11" s="27">
        <v>588887083</v>
      </c>
      <c r="R11" s="27">
        <v>244424000</v>
      </c>
      <c r="S11" s="27">
        <v>239409001</v>
      </c>
      <c r="T11" s="27">
        <v>321456118</v>
      </c>
      <c r="U11" s="27">
        <v>310805189</v>
      </c>
      <c r="V11" s="27">
        <v>250877565</v>
      </c>
      <c r="W11" s="27">
        <v>247693005</v>
      </c>
      <c r="X11" s="27">
        <v>24339000</v>
      </c>
      <c r="Y11" s="27">
        <v>23455900</v>
      </c>
      <c r="Z11" s="27">
        <v>87786500</v>
      </c>
      <c r="AA11" s="27">
        <v>87786500</v>
      </c>
    </row>
    <row r="12" spans="1:27" s="16" customFormat="1" x14ac:dyDescent="0.25">
      <c r="A12" s="15" t="s">
        <v>13</v>
      </c>
      <c r="B12" s="27">
        <v>349825000</v>
      </c>
      <c r="C12" s="27">
        <v>327794911</v>
      </c>
      <c r="D12" s="27">
        <v>97000000</v>
      </c>
      <c r="E12" s="27">
        <v>93889596</v>
      </c>
      <c r="F12" s="27">
        <v>197046000</v>
      </c>
      <c r="G12" s="27">
        <v>193317417</v>
      </c>
      <c r="H12" s="27">
        <v>158402000</v>
      </c>
      <c r="I12" s="27">
        <v>127601120</v>
      </c>
      <c r="J12" s="27">
        <v>153024000</v>
      </c>
      <c r="K12" s="27">
        <v>134022240</v>
      </c>
      <c r="L12" s="27">
        <v>135622986</v>
      </c>
      <c r="M12" s="27">
        <v>135203117</v>
      </c>
      <c r="N12" s="27">
        <v>175500000</v>
      </c>
      <c r="O12" s="27">
        <v>136657751</v>
      </c>
      <c r="P12" s="27">
        <v>141000000</v>
      </c>
      <c r="Q12" s="27">
        <v>122783630</v>
      </c>
      <c r="R12" s="27">
        <v>160500000</v>
      </c>
      <c r="S12" s="27">
        <v>69414589</v>
      </c>
      <c r="T12" s="27">
        <v>27040000</v>
      </c>
      <c r="U12" s="27">
        <v>25144300</v>
      </c>
      <c r="V12" s="27">
        <v>25558000</v>
      </c>
      <c r="W12" s="27">
        <v>25014000</v>
      </c>
      <c r="X12" s="27">
        <v>0</v>
      </c>
      <c r="Y12" s="27">
        <v>0</v>
      </c>
      <c r="Z12" s="27">
        <v>0</v>
      </c>
      <c r="AA12" s="27">
        <v>0</v>
      </c>
    </row>
    <row r="13" spans="1:27" s="16" customFormat="1" ht="30" x14ac:dyDescent="0.25">
      <c r="A13" s="17" t="s">
        <v>14</v>
      </c>
      <c r="B13" s="27">
        <v>71837000</v>
      </c>
      <c r="C13" s="27">
        <v>49488531</v>
      </c>
      <c r="D13" s="27">
        <v>31886151</v>
      </c>
      <c r="E13" s="27">
        <v>31654905</v>
      </c>
      <c r="F13" s="27">
        <v>21596894</v>
      </c>
      <c r="G13" s="27">
        <v>18297803</v>
      </c>
      <c r="H13" s="27">
        <v>10858417</v>
      </c>
      <c r="I13" s="27">
        <v>7615893</v>
      </c>
      <c r="J13" s="27">
        <v>4499550</v>
      </c>
      <c r="K13" s="27">
        <v>1311740</v>
      </c>
      <c r="L13" s="27">
        <v>10000000</v>
      </c>
      <c r="M13" s="27">
        <v>6366016</v>
      </c>
      <c r="N13" s="27">
        <v>10300000</v>
      </c>
      <c r="O13" s="27">
        <v>7080887</v>
      </c>
      <c r="P13" s="27">
        <v>10000000</v>
      </c>
      <c r="Q13" s="27">
        <v>9699142</v>
      </c>
      <c r="R13" s="27">
        <v>10000000</v>
      </c>
      <c r="S13" s="27">
        <v>9120220</v>
      </c>
      <c r="T13" s="27">
        <v>7934000</v>
      </c>
      <c r="U13" s="27">
        <v>2616990</v>
      </c>
      <c r="V13" s="27">
        <v>494000</v>
      </c>
      <c r="W13" s="27">
        <v>493968</v>
      </c>
      <c r="X13" s="27">
        <v>0</v>
      </c>
      <c r="Y13" s="27">
        <v>0</v>
      </c>
      <c r="Z13" s="27">
        <v>0</v>
      </c>
      <c r="AA13" s="27">
        <v>0</v>
      </c>
    </row>
    <row r="14" spans="1:27" s="16" customFormat="1" x14ac:dyDescent="0.25">
      <c r="A14" s="15" t="s">
        <v>15</v>
      </c>
      <c r="B14" s="27">
        <v>47800000</v>
      </c>
      <c r="C14" s="27">
        <v>23494450</v>
      </c>
      <c r="D14" s="27">
        <v>81600000</v>
      </c>
      <c r="E14" s="27">
        <v>73927015</v>
      </c>
      <c r="F14" s="27">
        <v>78412000</v>
      </c>
      <c r="G14" s="27">
        <v>77362302</v>
      </c>
      <c r="H14" s="27">
        <v>72100000</v>
      </c>
      <c r="I14" s="27">
        <v>66587962</v>
      </c>
      <c r="J14" s="27">
        <v>63790000</v>
      </c>
      <c r="K14" s="27">
        <v>54546111</v>
      </c>
      <c r="L14" s="27">
        <v>83490000</v>
      </c>
      <c r="M14" s="27">
        <v>81165122</v>
      </c>
      <c r="N14" s="27">
        <v>105627716</v>
      </c>
      <c r="O14" s="27">
        <v>105154812</v>
      </c>
      <c r="P14" s="27">
        <v>67928378</v>
      </c>
      <c r="Q14" s="27">
        <v>67488665</v>
      </c>
      <c r="R14" s="27">
        <v>111748193</v>
      </c>
      <c r="S14" s="27">
        <v>108514369</v>
      </c>
      <c r="T14" s="27">
        <v>152400000</v>
      </c>
      <c r="U14" s="27">
        <v>131686324</v>
      </c>
      <c r="V14" s="27">
        <v>173420000</v>
      </c>
      <c r="W14" s="27">
        <v>142886754</v>
      </c>
      <c r="X14" s="27">
        <v>0</v>
      </c>
      <c r="Y14" s="27">
        <v>0</v>
      </c>
      <c r="Z14" s="27">
        <v>0</v>
      </c>
      <c r="AA14" s="27">
        <v>0</v>
      </c>
    </row>
    <row r="15" spans="1:27" s="16" customFormat="1" ht="30" x14ac:dyDescent="0.25">
      <c r="A15" s="17" t="s">
        <v>16</v>
      </c>
      <c r="B15" s="27">
        <v>23353547.5</v>
      </c>
      <c r="C15" s="27">
        <v>23050681</v>
      </c>
      <c r="D15" s="27">
        <v>31890000</v>
      </c>
      <c r="E15" s="27">
        <v>31348100</v>
      </c>
      <c r="F15" s="27">
        <v>27148342</v>
      </c>
      <c r="G15" s="27">
        <v>27031072</v>
      </c>
      <c r="H15" s="27">
        <v>26810470</v>
      </c>
      <c r="I15" s="27">
        <v>26245070</v>
      </c>
      <c r="J15" s="27">
        <v>1000000</v>
      </c>
      <c r="K15" s="27">
        <v>935100</v>
      </c>
      <c r="L15" s="27">
        <v>12360000</v>
      </c>
      <c r="M15" s="27">
        <v>12032508</v>
      </c>
      <c r="N15" s="27">
        <v>3880000</v>
      </c>
      <c r="O15" s="27">
        <v>3071710</v>
      </c>
      <c r="P15" s="27">
        <v>6000000</v>
      </c>
      <c r="Q15" s="27">
        <v>4914769</v>
      </c>
      <c r="R15" s="27">
        <v>6826500</v>
      </c>
      <c r="S15" s="27">
        <v>5026100</v>
      </c>
      <c r="T15" s="27">
        <v>8320000</v>
      </c>
      <c r="U15" s="27">
        <v>1814096</v>
      </c>
      <c r="V15" s="27">
        <v>3455000</v>
      </c>
      <c r="W15" s="27">
        <v>1794000</v>
      </c>
      <c r="X15" s="27">
        <v>0</v>
      </c>
      <c r="Y15" s="27">
        <v>0</v>
      </c>
      <c r="Z15" s="27">
        <v>0</v>
      </c>
      <c r="AA15" s="27">
        <v>0</v>
      </c>
    </row>
    <row r="16" spans="1:27" s="16" customFormat="1" x14ac:dyDescent="0.25">
      <c r="A16" s="15" t="s">
        <v>17</v>
      </c>
      <c r="B16" s="27">
        <v>213650743</v>
      </c>
      <c r="C16" s="27">
        <v>206004453</v>
      </c>
      <c r="D16" s="27">
        <v>113000000</v>
      </c>
      <c r="E16" s="27">
        <v>96667372</v>
      </c>
      <c r="F16" s="27">
        <v>103000000</v>
      </c>
      <c r="G16" s="27">
        <v>93011582</v>
      </c>
      <c r="H16" s="27">
        <v>174608486</v>
      </c>
      <c r="I16" s="27">
        <v>169533856</v>
      </c>
      <c r="J16" s="27">
        <v>168500000</v>
      </c>
      <c r="K16" s="27">
        <v>139945080</v>
      </c>
      <c r="L16" s="27">
        <v>129000000</v>
      </c>
      <c r="M16" s="27">
        <v>120317575</v>
      </c>
      <c r="N16" s="27">
        <v>102080793</v>
      </c>
      <c r="O16" s="27">
        <v>91348793</v>
      </c>
      <c r="P16" s="27">
        <v>113000000</v>
      </c>
      <c r="Q16" s="27">
        <v>98631751</v>
      </c>
      <c r="R16" s="27">
        <v>113147000</v>
      </c>
      <c r="S16" s="27">
        <v>107809723</v>
      </c>
      <c r="T16" s="27">
        <v>170790500</v>
      </c>
      <c r="U16" s="27">
        <v>166348518</v>
      </c>
      <c r="V16" s="27">
        <v>163592800</v>
      </c>
      <c r="W16" s="27">
        <v>154621690</v>
      </c>
      <c r="X16" s="27">
        <v>0</v>
      </c>
      <c r="Y16" s="27">
        <v>0</v>
      </c>
      <c r="Z16" s="27">
        <v>0</v>
      </c>
      <c r="AA16" s="27">
        <v>0</v>
      </c>
    </row>
    <row r="17" spans="1:28" s="16" customFormat="1" x14ac:dyDescent="0.25">
      <c r="A17" s="15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>
        <v>71346000</v>
      </c>
      <c r="M17" s="28">
        <v>61719600</v>
      </c>
      <c r="N17" s="28">
        <v>36000000</v>
      </c>
      <c r="O17" s="28">
        <v>32999990</v>
      </c>
      <c r="P17" s="28">
        <v>62058950</v>
      </c>
      <c r="Q17" s="28">
        <v>44999225</v>
      </c>
      <c r="R17" s="28">
        <v>42128000</v>
      </c>
      <c r="S17" s="28">
        <v>39127989</v>
      </c>
      <c r="T17" s="28">
        <v>52000000</v>
      </c>
      <c r="U17" s="28">
        <v>50750000</v>
      </c>
      <c r="V17" s="28">
        <v>64000000</v>
      </c>
      <c r="W17" s="28">
        <v>62896500</v>
      </c>
      <c r="X17" s="28">
        <v>0</v>
      </c>
      <c r="Y17" s="28">
        <v>0</v>
      </c>
      <c r="Z17" s="28">
        <v>0</v>
      </c>
      <c r="AA17" s="28">
        <v>0</v>
      </c>
    </row>
    <row r="18" spans="1:28" s="16" customFormat="1" ht="30" x14ac:dyDescent="0.25">
      <c r="A18" s="17" t="s">
        <v>19</v>
      </c>
      <c r="B18" s="27">
        <v>29027200</v>
      </c>
      <c r="C18" s="27">
        <v>29027200</v>
      </c>
      <c r="D18" s="27">
        <v>27800000</v>
      </c>
      <c r="E18" s="27">
        <v>27439672</v>
      </c>
      <c r="F18" s="27">
        <v>27000000</v>
      </c>
      <c r="G18" s="27">
        <v>25636652</v>
      </c>
      <c r="H18" s="27">
        <v>25850000</v>
      </c>
      <c r="I18" s="27">
        <v>21308601</v>
      </c>
      <c r="J18" s="27">
        <v>25000000</v>
      </c>
      <c r="K18" s="27">
        <v>22789302</v>
      </c>
      <c r="L18" s="27">
        <v>25000000</v>
      </c>
      <c r="M18" s="27">
        <v>21654644</v>
      </c>
      <c r="N18" s="27">
        <v>25250000</v>
      </c>
      <c r="O18" s="27">
        <v>24820335</v>
      </c>
      <c r="P18" s="27">
        <v>23485750</v>
      </c>
      <c r="Q18" s="27">
        <v>21491906</v>
      </c>
      <c r="R18" s="27">
        <v>23786545</v>
      </c>
      <c r="S18" s="27">
        <v>22012914</v>
      </c>
      <c r="T18" s="27">
        <v>24604939</v>
      </c>
      <c r="U18" s="27">
        <v>23744581</v>
      </c>
      <c r="V18" s="27">
        <v>24951000</v>
      </c>
      <c r="W18" s="27">
        <v>21515498</v>
      </c>
      <c r="X18" s="27">
        <v>25860000</v>
      </c>
      <c r="Y18" s="27">
        <v>8242351</v>
      </c>
      <c r="Z18" s="27">
        <v>25860000</v>
      </c>
      <c r="AA18" s="27">
        <v>902948</v>
      </c>
    </row>
    <row r="19" spans="1:28" s="16" customFormat="1" ht="30" x14ac:dyDescent="0.25">
      <c r="A19" s="17" t="s">
        <v>20</v>
      </c>
      <c r="B19" s="27">
        <v>14000000</v>
      </c>
      <c r="C19" s="27">
        <v>13851000</v>
      </c>
      <c r="D19" s="27">
        <v>9179120</v>
      </c>
      <c r="E19" s="27">
        <v>9083280</v>
      </c>
      <c r="F19" s="27">
        <v>10838920</v>
      </c>
      <c r="G19" s="27">
        <v>8523160</v>
      </c>
      <c r="H19" s="27">
        <v>15140000</v>
      </c>
      <c r="I19" s="27">
        <v>14853153</v>
      </c>
      <c r="J19" s="27">
        <v>9500000</v>
      </c>
      <c r="K19" s="27">
        <v>8824000</v>
      </c>
      <c r="L19" s="27">
        <v>13000000</v>
      </c>
      <c r="M19" s="27">
        <v>11985480</v>
      </c>
      <c r="N19" s="27">
        <v>12100000</v>
      </c>
      <c r="O19" s="27">
        <v>11900000</v>
      </c>
      <c r="P19" s="27">
        <v>14000000</v>
      </c>
      <c r="Q19" s="27">
        <v>13338349</v>
      </c>
      <c r="R19" s="27">
        <v>9000000</v>
      </c>
      <c r="S19" s="27">
        <v>6298447</v>
      </c>
      <c r="T19" s="27">
        <v>13500000</v>
      </c>
      <c r="U19" s="27">
        <v>11391940</v>
      </c>
      <c r="V19" s="27">
        <v>6939000</v>
      </c>
      <c r="W19" s="27">
        <v>5409150</v>
      </c>
      <c r="X19" s="27">
        <v>0</v>
      </c>
      <c r="Y19" s="27">
        <v>0</v>
      </c>
      <c r="Z19" s="27">
        <v>0</v>
      </c>
      <c r="AA19" s="27">
        <v>0</v>
      </c>
    </row>
    <row r="20" spans="1:28" s="16" customFormat="1" x14ac:dyDescent="0.25">
      <c r="A20" s="15" t="s">
        <v>21</v>
      </c>
      <c r="B20" s="27">
        <v>17344781</v>
      </c>
      <c r="C20" s="27">
        <v>17344698</v>
      </c>
      <c r="D20" s="27">
        <v>41700000</v>
      </c>
      <c r="E20" s="27">
        <v>36458773</v>
      </c>
      <c r="F20" s="27">
        <v>65500500</v>
      </c>
      <c r="G20" s="27">
        <v>57774730</v>
      </c>
      <c r="H20" s="27">
        <v>240000000</v>
      </c>
      <c r="I20" s="27">
        <v>168364499</v>
      </c>
      <c r="J20" s="27">
        <v>250000000</v>
      </c>
      <c r="K20" s="27">
        <v>86898790</v>
      </c>
      <c r="L20" s="27">
        <v>143424000</v>
      </c>
      <c r="M20" s="27">
        <v>142561016</v>
      </c>
      <c r="N20" s="27">
        <v>131790000</v>
      </c>
      <c r="O20" s="27">
        <v>124020782</v>
      </c>
      <c r="P20" s="27">
        <v>48450000</v>
      </c>
      <c r="Q20" s="27">
        <v>47440848</v>
      </c>
      <c r="R20" s="27">
        <v>140000000</v>
      </c>
      <c r="S20" s="27">
        <v>137112509</v>
      </c>
      <c r="T20" s="27">
        <v>100140000</v>
      </c>
      <c r="U20" s="27">
        <v>94966393</v>
      </c>
      <c r="V20" s="27">
        <v>1310628</v>
      </c>
      <c r="W20" s="27">
        <v>1172428</v>
      </c>
      <c r="X20" s="27">
        <v>3000000</v>
      </c>
      <c r="Y20" s="27">
        <v>796000</v>
      </c>
      <c r="Z20" s="27">
        <v>0</v>
      </c>
      <c r="AA20" s="27">
        <v>0</v>
      </c>
    </row>
    <row r="21" spans="1:28" s="16" customFormat="1" ht="30" x14ac:dyDescent="0.25">
      <c r="A21" s="17" t="s">
        <v>22</v>
      </c>
      <c r="B21" s="27">
        <v>39669000</v>
      </c>
      <c r="C21" s="27">
        <v>34383064</v>
      </c>
      <c r="D21" s="27">
        <v>41361986</v>
      </c>
      <c r="E21" s="27">
        <v>40557661</v>
      </c>
      <c r="F21" s="27">
        <v>37349000</v>
      </c>
      <c r="G21" s="27">
        <v>33984638</v>
      </c>
      <c r="H21" s="27">
        <v>26896683</v>
      </c>
      <c r="I21" s="27">
        <v>24924806</v>
      </c>
      <c r="J21" s="27">
        <v>33000000</v>
      </c>
      <c r="K21" s="27">
        <v>11405530</v>
      </c>
      <c r="L21" s="27">
        <v>26490000</v>
      </c>
      <c r="M21" s="27">
        <v>25014840</v>
      </c>
      <c r="N21" s="27">
        <v>27200000</v>
      </c>
      <c r="O21" s="27">
        <v>19460725</v>
      </c>
      <c r="P21" s="27">
        <v>27151000</v>
      </c>
      <c r="Q21" s="27">
        <v>26729334</v>
      </c>
      <c r="R21" s="27">
        <v>25000000</v>
      </c>
      <c r="S21" s="27">
        <v>24589200</v>
      </c>
      <c r="T21" s="27">
        <v>25746000</v>
      </c>
      <c r="U21" s="27">
        <v>23815100</v>
      </c>
      <c r="V21" s="27">
        <v>20408653</v>
      </c>
      <c r="W21" s="27">
        <v>17909084</v>
      </c>
      <c r="X21" s="27">
        <v>0</v>
      </c>
      <c r="Y21" s="27">
        <v>0</v>
      </c>
      <c r="Z21" s="27">
        <v>0</v>
      </c>
      <c r="AA21" s="27">
        <v>0</v>
      </c>
    </row>
    <row r="22" spans="1:28" s="16" customFormat="1" x14ac:dyDescent="0.25">
      <c r="A22" s="15" t="s">
        <v>23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>
        <v>8800000</v>
      </c>
      <c r="S22" s="28">
        <v>693200</v>
      </c>
      <c r="T22" s="28">
        <v>33695443</v>
      </c>
      <c r="U22" s="28">
        <v>28238943</v>
      </c>
      <c r="V22" s="28">
        <v>79465894</v>
      </c>
      <c r="W22" s="28">
        <v>59454858</v>
      </c>
      <c r="X22" s="28">
        <v>0</v>
      </c>
      <c r="Y22" s="28">
        <v>0</v>
      </c>
      <c r="Z22" s="28">
        <v>0</v>
      </c>
      <c r="AA22" s="28">
        <v>0</v>
      </c>
    </row>
    <row r="23" spans="1:28" s="16" customFormat="1" ht="30" x14ac:dyDescent="0.25">
      <c r="A23" s="17" t="s">
        <v>24</v>
      </c>
      <c r="B23" s="27">
        <v>53641076</v>
      </c>
      <c r="C23" s="27">
        <v>47967545</v>
      </c>
      <c r="D23" s="27">
        <v>27815726</v>
      </c>
      <c r="E23" s="27">
        <v>19827641</v>
      </c>
      <c r="F23" s="27">
        <v>9049263</v>
      </c>
      <c r="G23" s="27">
        <v>3568946</v>
      </c>
      <c r="H23" s="27">
        <v>16000000</v>
      </c>
      <c r="I23" s="27">
        <v>11797407</v>
      </c>
      <c r="J23" s="27">
        <v>15650000</v>
      </c>
      <c r="K23" s="27">
        <v>14258592</v>
      </c>
      <c r="L23" s="27">
        <v>12300000</v>
      </c>
      <c r="M23" s="27">
        <v>4380719</v>
      </c>
      <c r="N23" s="27">
        <v>12500000</v>
      </c>
      <c r="O23" s="27">
        <v>11709790</v>
      </c>
      <c r="P23" s="27">
        <v>10000000</v>
      </c>
      <c r="Q23" s="27">
        <v>5228706</v>
      </c>
      <c r="R23" s="27">
        <v>7000000</v>
      </c>
      <c r="S23" s="27">
        <v>3401703</v>
      </c>
      <c r="T23" s="27">
        <v>7000000</v>
      </c>
      <c r="U23" s="27">
        <v>2144474</v>
      </c>
      <c r="V23" s="27">
        <v>7000000</v>
      </c>
      <c r="W23" s="27">
        <v>1918260</v>
      </c>
      <c r="X23" s="27">
        <v>0</v>
      </c>
      <c r="Y23" s="27">
        <v>0</v>
      </c>
      <c r="Z23" s="27">
        <v>0</v>
      </c>
      <c r="AA23" s="27">
        <v>0</v>
      </c>
      <c r="AB23" s="16" t="str">
        <f>LOWER(AA23)</f>
        <v>0</v>
      </c>
    </row>
    <row r="24" spans="1:28" s="16" customFormat="1" ht="30" x14ac:dyDescent="0.25">
      <c r="A24" s="17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>
        <v>13500000</v>
      </c>
      <c r="S24" s="27">
        <v>439000</v>
      </c>
      <c r="T24" s="27">
        <v>132000000</v>
      </c>
      <c r="U24" s="27">
        <v>8123200</v>
      </c>
      <c r="V24" s="27">
        <v>8909000</v>
      </c>
      <c r="W24" s="27">
        <v>695000</v>
      </c>
      <c r="X24" s="27">
        <v>3077196</v>
      </c>
      <c r="Y24" s="27">
        <v>1794520</v>
      </c>
      <c r="Z24" s="27">
        <v>0</v>
      </c>
      <c r="AA24" s="27">
        <v>0</v>
      </c>
    </row>
    <row r="25" spans="1:28" s="16" customFormat="1" x14ac:dyDescent="0.25">
      <c r="A25" s="15" t="s">
        <v>26</v>
      </c>
      <c r="B25" s="27">
        <v>115000000</v>
      </c>
      <c r="C25" s="27">
        <v>86371555</v>
      </c>
      <c r="D25" s="27">
        <v>121962000</v>
      </c>
      <c r="E25" s="27">
        <v>102047206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8" s="16" customFormat="1" x14ac:dyDescent="0.25">
      <c r="A26" s="15" t="s">
        <v>27</v>
      </c>
      <c r="B26" s="27">
        <v>6552000</v>
      </c>
      <c r="C26" s="27">
        <v>4855050</v>
      </c>
      <c r="D26" s="27">
        <v>6314000</v>
      </c>
      <c r="E26" s="27">
        <v>5848620</v>
      </c>
      <c r="F26" s="27">
        <v>21747000</v>
      </c>
      <c r="G26" s="27">
        <v>20027828</v>
      </c>
      <c r="H26" s="27">
        <v>15746000</v>
      </c>
      <c r="I26" s="27">
        <v>9216500</v>
      </c>
      <c r="J26" s="27">
        <v>14005000</v>
      </c>
      <c r="K26" s="27">
        <v>171470</v>
      </c>
      <c r="L26" s="27">
        <v>14500000</v>
      </c>
      <c r="M26" s="27">
        <v>9047330</v>
      </c>
      <c r="N26" s="27">
        <v>10000000</v>
      </c>
      <c r="O26" s="27">
        <v>459000</v>
      </c>
      <c r="P26" s="27">
        <v>10000000</v>
      </c>
      <c r="Q26" s="27">
        <v>9034800</v>
      </c>
      <c r="R26" s="27">
        <v>3000000</v>
      </c>
      <c r="S26" s="27">
        <v>300000</v>
      </c>
      <c r="T26" s="27">
        <v>10000000</v>
      </c>
      <c r="U26" s="27">
        <v>7557800</v>
      </c>
      <c r="V26" s="27">
        <v>11113400</v>
      </c>
      <c r="W26" s="27">
        <v>11113400</v>
      </c>
      <c r="X26" s="27">
        <v>0</v>
      </c>
      <c r="Y26" s="27">
        <v>0</v>
      </c>
      <c r="Z26" s="27">
        <v>0</v>
      </c>
      <c r="AA26" s="27">
        <v>0</v>
      </c>
    </row>
    <row r="27" spans="1:28" s="16" customFormat="1" x14ac:dyDescent="0.25">
      <c r="A27" s="15" t="s">
        <v>28</v>
      </c>
      <c r="B27" s="27">
        <v>207724000</v>
      </c>
      <c r="C27" s="27">
        <v>202645248</v>
      </c>
      <c r="D27" s="27">
        <v>234962357</v>
      </c>
      <c r="E27" s="27">
        <v>231668045</v>
      </c>
      <c r="F27" s="27">
        <v>195800000</v>
      </c>
      <c r="G27" s="27">
        <v>191259864</v>
      </c>
      <c r="H27" s="27">
        <v>290000000</v>
      </c>
      <c r="I27" s="27">
        <v>245117972</v>
      </c>
      <c r="J27" s="27">
        <v>310106000</v>
      </c>
      <c r="K27" s="27">
        <v>155356968</v>
      </c>
      <c r="L27" s="27">
        <v>105000000</v>
      </c>
      <c r="M27" s="27">
        <v>75545844</v>
      </c>
      <c r="N27" s="27">
        <v>70000000</v>
      </c>
      <c r="O27" s="27">
        <v>55841484</v>
      </c>
      <c r="P27" s="27">
        <v>101500000</v>
      </c>
      <c r="Q27" s="27">
        <v>12207735</v>
      </c>
      <c r="R27" s="27">
        <v>78245000</v>
      </c>
      <c r="S27" s="27">
        <v>31491546</v>
      </c>
      <c r="T27" s="27">
        <v>34092000</v>
      </c>
      <c r="U27" s="27">
        <v>22577026</v>
      </c>
      <c r="V27" s="27">
        <v>44809000</v>
      </c>
      <c r="W27" s="27">
        <v>29549703</v>
      </c>
      <c r="X27" s="27">
        <v>0</v>
      </c>
      <c r="Y27" s="27">
        <v>0</v>
      </c>
      <c r="Z27" s="27">
        <v>15376211</v>
      </c>
      <c r="AA27" s="27">
        <v>11801525</v>
      </c>
    </row>
    <row r="28" spans="1:28" s="16" customFormat="1" x14ac:dyDescent="0.25">
      <c r="A28" s="15" t="s">
        <v>29</v>
      </c>
      <c r="B28" s="27">
        <v>10911000</v>
      </c>
      <c r="C28" s="27">
        <v>9212340</v>
      </c>
      <c r="D28" s="27">
        <v>11347000</v>
      </c>
      <c r="E28" s="27">
        <v>11223293</v>
      </c>
      <c r="F28" s="27">
        <v>12000000</v>
      </c>
      <c r="G28" s="27">
        <v>11793258</v>
      </c>
      <c r="H28" s="27">
        <v>11000000</v>
      </c>
      <c r="I28" s="27">
        <v>7013277</v>
      </c>
      <c r="J28" s="27">
        <v>7080000</v>
      </c>
      <c r="K28" s="27">
        <v>6394279</v>
      </c>
      <c r="L28" s="27">
        <v>9139994</v>
      </c>
      <c r="M28" s="27">
        <v>4775756</v>
      </c>
      <c r="N28" s="27">
        <v>15049000</v>
      </c>
      <c r="O28" s="27">
        <v>5000842</v>
      </c>
      <c r="P28" s="27">
        <v>25226000</v>
      </c>
      <c r="Q28" s="27">
        <v>485204</v>
      </c>
      <c r="R28" s="27">
        <v>24634000</v>
      </c>
      <c r="S28" s="27">
        <v>8530100</v>
      </c>
      <c r="T28" s="27">
        <v>387000</v>
      </c>
      <c r="U28" s="27">
        <v>386996</v>
      </c>
      <c r="V28" s="27">
        <v>420000</v>
      </c>
      <c r="W28" s="27">
        <v>379050</v>
      </c>
      <c r="X28" s="27">
        <v>0</v>
      </c>
      <c r="Y28" s="27">
        <v>0</v>
      </c>
      <c r="Z28" s="27">
        <v>0</v>
      </c>
      <c r="AA28" s="27">
        <v>0</v>
      </c>
    </row>
    <row r="29" spans="1:28" s="16" customFormat="1" x14ac:dyDescent="0.25">
      <c r="A29" s="15" t="s">
        <v>30</v>
      </c>
      <c r="B29" s="27">
        <v>245853236</v>
      </c>
      <c r="C29" s="27">
        <v>225746833</v>
      </c>
      <c r="D29" s="27">
        <v>439353097</v>
      </c>
      <c r="E29" s="27">
        <v>422109890</v>
      </c>
      <c r="F29" s="27">
        <v>773405588</v>
      </c>
      <c r="G29" s="27">
        <v>771886485</v>
      </c>
      <c r="H29" s="27">
        <v>757026000</v>
      </c>
      <c r="I29" s="27">
        <v>428239987</v>
      </c>
      <c r="J29" s="27">
        <v>548588919</v>
      </c>
      <c r="K29" s="27">
        <v>536454662</v>
      </c>
      <c r="L29" s="27">
        <v>352846000</v>
      </c>
      <c r="M29" s="27">
        <v>352216003</v>
      </c>
      <c r="N29" s="27">
        <v>221297575</v>
      </c>
      <c r="O29" s="27">
        <v>219704200</v>
      </c>
      <c r="P29" s="27">
        <v>207675000</v>
      </c>
      <c r="Q29" s="27">
        <v>205734952</v>
      </c>
      <c r="R29" s="27">
        <v>63605000</v>
      </c>
      <c r="S29" s="27">
        <v>58933499</v>
      </c>
      <c r="T29" s="27">
        <v>102568287</v>
      </c>
      <c r="U29" s="27">
        <v>85769296</v>
      </c>
      <c r="V29" s="27">
        <v>176000000</v>
      </c>
      <c r="W29" s="27">
        <v>163784367</v>
      </c>
      <c r="X29" s="27">
        <v>1500000</v>
      </c>
      <c r="Y29" s="27">
        <v>379900</v>
      </c>
      <c r="Z29" s="27">
        <v>5900000</v>
      </c>
      <c r="AA29" s="27">
        <v>1955300</v>
      </c>
    </row>
    <row r="30" spans="1:28" s="16" customFormat="1" x14ac:dyDescent="0.25">
      <c r="A30" s="15" t="s">
        <v>31</v>
      </c>
      <c r="B30" s="27">
        <v>83707654</v>
      </c>
      <c r="C30" s="27">
        <v>37134590</v>
      </c>
      <c r="D30" s="27">
        <v>226500000</v>
      </c>
      <c r="E30" s="27">
        <v>205850038</v>
      </c>
      <c r="F30" s="27">
        <v>213408000</v>
      </c>
      <c r="G30" s="27">
        <v>212929551</v>
      </c>
      <c r="H30" s="27">
        <v>71490000</v>
      </c>
      <c r="I30" s="27">
        <v>62982420</v>
      </c>
      <c r="J30" s="27">
        <v>116472200</v>
      </c>
      <c r="K30" s="27">
        <v>113999700</v>
      </c>
      <c r="L30" s="27">
        <v>54920000</v>
      </c>
      <c r="M30" s="27">
        <v>52065711</v>
      </c>
      <c r="N30" s="27">
        <v>109000000</v>
      </c>
      <c r="O30" s="27">
        <v>108950744</v>
      </c>
      <c r="P30" s="27">
        <v>93000000</v>
      </c>
      <c r="Q30" s="27">
        <v>30343218</v>
      </c>
      <c r="R30" s="27">
        <v>80951000</v>
      </c>
      <c r="S30" s="27">
        <v>75860904</v>
      </c>
      <c r="T30" s="27">
        <v>92290000</v>
      </c>
      <c r="U30" s="27">
        <v>18824993</v>
      </c>
      <c r="V30" s="27">
        <v>74903000</v>
      </c>
      <c r="W30" s="27">
        <v>53176412</v>
      </c>
      <c r="X30" s="27">
        <v>31960000</v>
      </c>
      <c r="Y30" s="27">
        <v>17034800</v>
      </c>
      <c r="Z30" s="27">
        <v>38069000</v>
      </c>
      <c r="AA30" s="27">
        <v>20000000</v>
      </c>
    </row>
    <row r="31" spans="1:28" s="16" customFormat="1" x14ac:dyDescent="0.25">
      <c r="A31" s="15" t="s">
        <v>32</v>
      </c>
      <c r="B31" s="27">
        <v>22345000</v>
      </c>
      <c r="C31" s="27">
        <v>19842887</v>
      </c>
      <c r="D31" s="27">
        <v>19345000</v>
      </c>
      <c r="E31" s="27">
        <v>19203150</v>
      </c>
      <c r="F31" s="27">
        <v>40000000</v>
      </c>
      <c r="G31" s="27">
        <v>36473692</v>
      </c>
      <c r="H31" s="27">
        <v>38300000</v>
      </c>
      <c r="I31" s="27">
        <v>38208399</v>
      </c>
      <c r="J31" s="27">
        <v>34608000</v>
      </c>
      <c r="K31" s="27">
        <v>33685226</v>
      </c>
      <c r="L31" s="27">
        <v>24700000</v>
      </c>
      <c r="M31" s="27">
        <v>18228454</v>
      </c>
      <c r="N31" s="27">
        <v>24840000</v>
      </c>
      <c r="O31" s="27">
        <v>24835623</v>
      </c>
      <c r="P31" s="27">
        <v>27700000</v>
      </c>
      <c r="Q31" s="27">
        <v>27498234</v>
      </c>
      <c r="R31" s="27">
        <v>29100000</v>
      </c>
      <c r="S31" s="27">
        <v>27171230</v>
      </c>
      <c r="T31" s="27">
        <v>41200000</v>
      </c>
      <c r="U31" s="27">
        <v>33959276</v>
      </c>
      <c r="V31" s="27">
        <v>18231275</v>
      </c>
      <c r="W31" s="27">
        <v>14579984</v>
      </c>
      <c r="X31" s="27">
        <v>200000</v>
      </c>
      <c r="Y31" s="27">
        <v>0</v>
      </c>
      <c r="Z31" s="27">
        <v>100000</v>
      </c>
      <c r="AA31" s="27">
        <v>0</v>
      </c>
    </row>
    <row r="32" spans="1:28" s="16" customFormat="1" x14ac:dyDescent="0.25">
      <c r="A32" s="15" t="s">
        <v>33</v>
      </c>
      <c r="B32" s="27">
        <v>77664000</v>
      </c>
      <c r="C32" s="27">
        <v>55146118</v>
      </c>
      <c r="D32" s="27">
        <v>125000000</v>
      </c>
      <c r="E32" s="27">
        <v>122864420</v>
      </c>
      <c r="F32" s="27">
        <v>110000000</v>
      </c>
      <c r="G32" s="27">
        <v>109524766</v>
      </c>
      <c r="H32" s="27">
        <v>108966000</v>
      </c>
      <c r="I32" s="27">
        <v>107364900</v>
      </c>
      <c r="J32" s="27">
        <v>106966000</v>
      </c>
      <c r="K32" s="27">
        <v>99205129</v>
      </c>
      <c r="L32" s="27">
        <v>110175000</v>
      </c>
      <c r="M32" s="27">
        <v>95481979</v>
      </c>
      <c r="N32" s="27">
        <v>63000000</v>
      </c>
      <c r="O32" s="27">
        <v>62688106</v>
      </c>
      <c r="P32" s="27">
        <v>110000000</v>
      </c>
      <c r="Q32" s="27">
        <v>109993054</v>
      </c>
      <c r="R32" s="27">
        <v>105000000</v>
      </c>
      <c r="S32" s="27">
        <v>101542184</v>
      </c>
      <c r="T32" s="27">
        <v>66825976</v>
      </c>
      <c r="U32" s="27">
        <v>15315460</v>
      </c>
      <c r="V32" s="27">
        <v>118995243</v>
      </c>
      <c r="W32" s="27">
        <v>105815697</v>
      </c>
      <c r="X32" s="27">
        <v>10000000</v>
      </c>
      <c r="Y32" s="27">
        <v>0</v>
      </c>
      <c r="Z32" s="27">
        <v>0</v>
      </c>
      <c r="AA32" s="27">
        <v>0</v>
      </c>
    </row>
    <row r="33" spans="1:27" s="16" customFormat="1" x14ac:dyDescent="0.25">
      <c r="A33" s="15" t="s">
        <v>34</v>
      </c>
      <c r="B33" s="27">
        <v>24996000</v>
      </c>
      <c r="C33" s="27">
        <v>16205480</v>
      </c>
      <c r="D33" s="27">
        <v>15500000</v>
      </c>
      <c r="E33" s="27">
        <v>8630958</v>
      </c>
      <c r="F33" s="27">
        <v>14500000</v>
      </c>
      <c r="G33" s="27">
        <v>14302010</v>
      </c>
      <c r="H33" s="27">
        <v>20000000</v>
      </c>
      <c r="I33" s="27">
        <v>17540327</v>
      </c>
      <c r="J33" s="27">
        <v>12600000</v>
      </c>
      <c r="K33" s="27">
        <v>2193848</v>
      </c>
      <c r="L33" s="27">
        <v>18128000</v>
      </c>
      <c r="M33" s="27">
        <v>18073020</v>
      </c>
      <c r="N33" s="27">
        <v>23600000</v>
      </c>
      <c r="O33" s="27">
        <v>18717692</v>
      </c>
      <c r="P33" s="27">
        <v>19163200</v>
      </c>
      <c r="Q33" s="27">
        <v>16035463</v>
      </c>
      <c r="R33" s="27">
        <v>11000000</v>
      </c>
      <c r="S33" s="27">
        <v>10688763</v>
      </c>
      <c r="T33" s="27">
        <v>3000000</v>
      </c>
      <c r="U33" s="27">
        <v>2401500</v>
      </c>
      <c r="V33" s="27">
        <v>7242100</v>
      </c>
      <c r="W33" s="27">
        <v>7070468</v>
      </c>
      <c r="X33" s="27">
        <v>0</v>
      </c>
      <c r="Y33" s="27">
        <v>0</v>
      </c>
      <c r="Z33" s="27">
        <v>0</v>
      </c>
      <c r="AA33" s="27">
        <v>0</v>
      </c>
    </row>
    <row r="34" spans="1:27" s="16" customFormat="1" x14ac:dyDescent="0.25">
      <c r="A34" s="15" t="s">
        <v>35</v>
      </c>
      <c r="B34" s="27">
        <v>35000000</v>
      </c>
      <c r="C34" s="27">
        <v>20879556</v>
      </c>
      <c r="D34" s="27">
        <v>35300000</v>
      </c>
      <c r="E34" s="27">
        <v>34069362</v>
      </c>
      <c r="F34" s="27">
        <v>37680000</v>
      </c>
      <c r="G34" s="27">
        <v>33322093</v>
      </c>
      <c r="H34" s="27">
        <v>30000000</v>
      </c>
      <c r="I34" s="27">
        <v>23672180</v>
      </c>
      <c r="J34" s="27">
        <v>23233000</v>
      </c>
      <c r="K34" s="27">
        <v>17469425</v>
      </c>
      <c r="L34" s="27">
        <v>30000000</v>
      </c>
      <c r="M34" s="27">
        <v>28248670</v>
      </c>
      <c r="N34" s="27">
        <v>37604000</v>
      </c>
      <c r="O34" s="27">
        <v>35122650</v>
      </c>
      <c r="P34" s="27">
        <v>35236000</v>
      </c>
      <c r="Q34" s="27">
        <v>28795244</v>
      </c>
      <c r="R34" s="27">
        <v>28740000</v>
      </c>
      <c r="S34" s="27">
        <v>26235700</v>
      </c>
      <c r="T34" s="27">
        <v>34398000</v>
      </c>
      <c r="U34" s="27">
        <v>24757062</v>
      </c>
      <c r="V34" s="27">
        <v>39802000</v>
      </c>
      <c r="W34" s="27">
        <v>28795000</v>
      </c>
      <c r="X34" s="27">
        <v>850000</v>
      </c>
      <c r="Y34" s="27">
        <v>0</v>
      </c>
      <c r="Z34" s="27">
        <v>800000</v>
      </c>
      <c r="AA34" s="27">
        <v>600000</v>
      </c>
    </row>
    <row r="35" spans="1:27" s="16" customFormat="1" x14ac:dyDescent="0.25">
      <c r="A35" s="15" t="s">
        <v>36</v>
      </c>
      <c r="B35" s="27">
        <v>5680000</v>
      </c>
      <c r="C35" s="27">
        <v>3715612</v>
      </c>
      <c r="D35" s="27">
        <v>3923000</v>
      </c>
      <c r="E35" s="27">
        <v>2418912</v>
      </c>
      <c r="F35" s="27">
        <v>4784000</v>
      </c>
      <c r="G35" s="27">
        <v>4250620</v>
      </c>
      <c r="H35" s="27">
        <v>5000000</v>
      </c>
      <c r="I35" s="27">
        <v>1556000</v>
      </c>
      <c r="J35" s="27">
        <v>3887000</v>
      </c>
      <c r="K35" s="27">
        <v>1884609</v>
      </c>
      <c r="L35" s="27">
        <v>2004000</v>
      </c>
      <c r="M35" s="27">
        <v>1663204</v>
      </c>
      <c r="N35" s="27">
        <v>3415000</v>
      </c>
      <c r="O35" s="27">
        <v>1546412</v>
      </c>
      <c r="P35" s="27">
        <v>4000000</v>
      </c>
      <c r="Q35" s="27">
        <v>1877231</v>
      </c>
      <c r="R35" s="27">
        <v>2400000</v>
      </c>
      <c r="S35" s="27">
        <v>2065500</v>
      </c>
      <c r="T35" s="27">
        <v>1557000</v>
      </c>
      <c r="U35" s="27">
        <v>995950</v>
      </c>
      <c r="V35" s="27">
        <v>1700000</v>
      </c>
      <c r="W35" s="27">
        <v>1578850</v>
      </c>
      <c r="X35" s="27">
        <v>0</v>
      </c>
      <c r="Y35" s="27">
        <v>0</v>
      </c>
      <c r="Z35" s="27">
        <v>0</v>
      </c>
      <c r="AA35" s="27">
        <v>0</v>
      </c>
    </row>
    <row r="36" spans="1:27" s="16" customFormat="1" x14ac:dyDescent="0.25">
      <c r="A36" s="15" t="s">
        <v>37</v>
      </c>
      <c r="B36" s="27">
        <v>12500000</v>
      </c>
      <c r="C36" s="27">
        <v>11185315</v>
      </c>
      <c r="D36" s="27">
        <v>11000000</v>
      </c>
      <c r="E36" s="27">
        <v>10991625</v>
      </c>
      <c r="F36" s="27">
        <v>19100000</v>
      </c>
      <c r="G36" s="27">
        <v>19091756</v>
      </c>
      <c r="H36" s="27">
        <v>16835000</v>
      </c>
      <c r="I36" s="27">
        <v>16690713</v>
      </c>
      <c r="J36" s="27">
        <v>12841000</v>
      </c>
      <c r="K36" s="27">
        <v>12443901</v>
      </c>
      <c r="L36" s="27">
        <v>6449960</v>
      </c>
      <c r="M36" s="27">
        <v>5012797</v>
      </c>
      <c r="N36" s="27">
        <v>7760000</v>
      </c>
      <c r="O36" s="27">
        <v>6390400</v>
      </c>
      <c r="P36" s="27">
        <v>12978000</v>
      </c>
      <c r="Q36" s="27">
        <v>12516244</v>
      </c>
      <c r="R36" s="27">
        <v>13400000</v>
      </c>
      <c r="S36" s="27">
        <v>8573596</v>
      </c>
      <c r="T36" s="27">
        <v>6934000</v>
      </c>
      <c r="U36" s="27">
        <v>4649395</v>
      </c>
      <c r="V36" s="27">
        <v>18245000</v>
      </c>
      <c r="W36" s="27">
        <v>17770644</v>
      </c>
      <c r="X36" s="27">
        <v>16500000</v>
      </c>
      <c r="Y36" s="27">
        <v>16389400</v>
      </c>
      <c r="Z36" s="27">
        <v>0</v>
      </c>
      <c r="AA36" s="27">
        <v>0</v>
      </c>
    </row>
    <row r="37" spans="1:27" s="16" customFormat="1" x14ac:dyDescent="0.25">
      <c r="A37" s="15" t="s">
        <v>38</v>
      </c>
      <c r="B37" s="27">
        <v>15000000</v>
      </c>
      <c r="C37" s="27">
        <v>15000000</v>
      </c>
      <c r="D37" s="27">
        <v>20332000</v>
      </c>
      <c r="E37" s="27">
        <v>18192000</v>
      </c>
      <c r="F37" s="27">
        <v>15476463</v>
      </c>
      <c r="G37" s="27">
        <v>3826500</v>
      </c>
      <c r="H37" s="27">
        <v>20000000</v>
      </c>
      <c r="I37" s="27">
        <v>13350500</v>
      </c>
      <c r="J37" s="27">
        <v>5988648</v>
      </c>
      <c r="K37" s="27">
        <v>2100800</v>
      </c>
      <c r="L37" s="27">
        <v>13000000</v>
      </c>
      <c r="M37" s="27">
        <v>8500000</v>
      </c>
      <c r="N37" s="27">
        <v>4766577</v>
      </c>
      <c r="O37" s="27">
        <v>3605000</v>
      </c>
      <c r="P37" s="27">
        <v>15500000</v>
      </c>
      <c r="Q37" s="27">
        <v>4105000</v>
      </c>
      <c r="R37" s="27">
        <v>5500000</v>
      </c>
      <c r="S37" s="27">
        <v>3180000</v>
      </c>
      <c r="T37" s="27">
        <v>8000000</v>
      </c>
      <c r="U37" s="27">
        <v>1891020</v>
      </c>
      <c r="V37" s="27">
        <v>16944000</v>
      </c>
      <c r="W37" s="27">
        <v>13618376</v>
      </c>
      <c r="X37" s="29"/>
      <c r="Y37" s="29"/>
      <c r="Z37" s="29"/>
      <c r="AA37" s="29"/>
    </row>
    <row r="38" spans="1:27" s="16" customFormat="1" x14ac:dyDescent="0.25">
      <c r="A38" s="15" t="s">
        <v>39</v>
      </c>
      <c r="B38" s="27">
        <v>11440000</v>
      </c>
      <c r="C38" s="27">
        <v>10156599</v>
      </c>
      <c r="D38" s="27">
        <v>12000000</v>
      </c>
      <c r="E38" s="27">
        <v>8948940</v>
      </c>
      <c r="F38" s="27">
        <v>6920000</v>
      </c>
      <c r="G38" s="27">
        <v>6585388</v>
      </c>
      <c r="H38" s="27">
        <v>10000000</v>
      </c>
      <c r="I38" s="27">
        <v>2999110</v>
      </c>
      <c r="J38" s="27">
        <v>11000000</v>
      </c>
      <c r="K38" s="27">
        <v>1021258</v>
      </c>
      <c r="L38" s="27">
        <v>11330000</v>
      </c>
      <c r="M38" s="27">
        <v>8882830</v>
      </c>
      <c r="N38" s="27">
        <v>7000000</v>
      </c>
      <c r="O38" s="27">
        <v>5764377</v>
      </c>
      <c r="P38" s="27">
        <v>14500000</v>
      </c>
      <c r="Q38" s="27">
        <v>2914617</v>
      </c>
      <c r="R38" s="27">
        <v>12541000</v>
      </c>
      <c r="S38" s="27">
        <v>4204158</v>
      </c>
      <c r="T38" s="27">
        <v>3000000</v>
      </c>
      <c r="U38" s="27">
        <v>2434247</v>
      </c>
      <c r="V38" s="27">
        <v>4063120</v>
      </c>
      <c r="W38" s="27">
        <v>2554157</v>
      </c>
      <c r="X38" s="27">
        <v>4000000</v>
      </c>
      <c r="Y38" s="27">
        <v>511700</v>
      </c>
      <c r="Z38" s="27">
        <v>0</v>
      </c>
      <c r="AA38" s="27">
        <v>0</v>
      </c>
    </row>
    <row r="39" spans="1:27" s="16" customFormat="1" x14ac:dyDescent="0.25">
      <c r="A39" s="15" t="s">
        <v>40</v>
      </c>
      <c r="B39" s="27">
        <v>20280000</v>
      </c>
      <c r="C39" s="27">
        <v>15897465</v>
      </c>
      <c r="D39" s="27">
        <v>18100000</v>
      </c>
      <c r="E39" s="27">
        <v>17018939</v>
      </c>
      <c r="F39" s="27">
        <v>12085352</v>
      </c>
      <c r="G39" s="27">
        <v>9012684</v>
      </c>
      <c r="H39" s="27">
        <v>16572000</v>
      </c>
      <c r="I39" s="27">
        <v>14134483</v>
      </c>
      <c r="J39" s="27">
        <v>15000000</v>
      </c>
      <c r="K39" s="27">
        <v>8092973</v>
      </c>
      <c r="L39" s="27">
        <v>14450000</v>
      </c>
      <c r="M39" s="27">
        <v>12384341</v>
      </c>
      <c r="N39" s="27">
        <v>15375000</v>
      </c>
      <c r="O39" s="27">
        <v>8778820</v>
      </c>
      <c r="P39" s="27">
        <v>14400000</v>
      </c>
      <c r="Q39" s="27">
        <v>8474760</v>
      </c>
      <c r="R39" s="27">
        <v>14200000</v>
      </c>
      <c r="S39" s="27">
        <v>8007696</v>
      </c>
      <c r="T39" s="27">
        <v>11020000</v>
      </c>
      <c r="U39" s="27">
        <v>8229750</v>
      </c>
      <c r="V39" s="27">
        <v>9300000</v>
      </c>
      <c r="W39" s="27">
        <v>6529000</v>
      </c>
      <c r="X39" s="27">
        <v>0</v>
      </c>
      <c r="Y39" s="27">
        <v>0</v>
      </c>
      <c r="Z39" s="27">
        <v>0</v>
      </c>
      <c r="AA39" s="27">
        <v>0</v>
      </c>
    </row>
    <row r="40" spans="1:27" s="16" customFormat="1" x14ac:dyDescent="0.25">
      <c r="A40" s="15" t="s">
        <v>41</v>
      </c>
      <c r="B40" s="27">
        <v>14560000</v>
      </c>
      <c r="C40" s="27">
        <v>13920932</v>
      </c>
      <c r="D40" s="27">
        <v>10142000</v>
      </c>
      <c r="E40" s="27">
        <v>9901900</v>
      </c>
      <c r="F40" s="27">
        <v>15142000</v>
      </c>
      <c r="G40" s="27">
        <v>14025584</v>
      </c>
      <c r="H40" s="27">
        <v>4894000</v>
      </c>
      <c r="I40" s="27">
        <v>4893600</v>
      </c>
      <c r="J40" s="27">
        <v>12000000</v>
      </c>
      <c r="K40" s="27">
        <v>1820300</v>
      </c>
      <c r="L40" s="27">
        <v>28000000</v>
      </c>
      <c r="M40" s="27">
        <v>641571</v>
      </c>
      <c r="N40" s="27">
        <v>26248000</v>
      </c>
      <c r="O40" s="27">
        <v>26248000</v>
      </c>
      <c r="P40" s="27">
        <v>66000000</v>
      </c>
      <c r="Q40" s="27">
        <v>31034047</v>
      </c>
      <c r="R40" s="27">
        <v>54000000</v>
      </c>
      <c r="S40" s="27">
        <v>54000000</v>
      </c>
      <c r="T40" s="27">
        <v>75040000</v>
      </c>
      <c r="U40" s="27">
        <v>74160576</v>
      </c>
      <c r="V40" s="27">
        <v>82873937</v>
      </c>
      <c r="W40" s="27">
        <v>82812516</v>
      </c>
      <c r="X40" s="27">
        <v>0</v>
      </c>
      <c r="Y40" s="27">
        <v>0</v>
      </c>
      <c r="Z40" s="27">
        <v>0</v>
      </c>
      <c r="AA40" s="27">
        <v>0</v>
      </c>
    </row>
    <row r="41" spans="1:27" s="16" customFormat="1" x14ac:dyDescent="0.25">
      <c r="A41" s="15" t="s">
        <v>42</v>
      </c>
      <c r="B41" s="27">
        <v>14998000</v>
      </c>
      <c r="C41" s="27">
        <v>13568555</v>
      </c>
      <c r="D41" s="27">
        <v>26398000</v>
      </c>
      <c r="E41" s="27">
        <v>23729710</v>
      </c>
      <c r="F41" s="27">
        <v>8598000</v>
      </c>
      <c r="G41" s="27">
        <v>6263978</v>
      </c>
      <c r="H41" s="27">
        <v>16200000</v>
      </c>
      <c r="I41" s="27">
        <v>15610840</v>
      </c>
      <c r="J41" s="27">
        <v>5800000</v>
      </c>
      <c r="K41" s="27">
        <v>3873200</v>
      </c>
      <c r="L41" s="27">
        <v>5101750</v>
      </c>
      <c r="M41" s="27">
        <v>1513930</v>
      </c>
      <c r="N41" s="27">
        <v>1580000</v>
      </c>
      <c r="O41" s="27">
        <v>1578480</v>
      </c>
      <c r="P41" s="27">
        <v>2100000</v>
      </c>
      <c r="Q41" s="27">
        <v>1293748</v>
      </c>
      <c r="R41" s="27">
        <v>2963000</v>
      </c>
      <c r="S41" s="27">
        <v>2349192</v>
      </c>
      <c r="T41" s="27">
        <v>2631000</v>
      </c>
      <c r="U41" s="27">
        <v>1628190</v>
      </c>
      <c r="V41" s="27">
        <v>2600000</v>
      </c>
      <c r="W41" s="27">
        <v>475650</v>
      </c>
      <c r="X41" s="27">
        <v>300000</v>
      </c>
      <c r="Y41" s="27">
        <v>297000</v>
      </c>
      <c r="Z41" s="27">
        <v>0</v>
      </c>
      <c r="AA41" s="27">
        <v>0</v>
      </c>
    </row>
    <row r="42" spans="1:27" s="16" customFormat="1" x14ac:dyDescent="0.25">
      <c r="A42" s="15" t="s">
        <v>43</v>
      </c>
      <c r="B42" s="28"/>
      <c r="C42" s="28"/>
      <c r="D42" s="28"/>
      <c r="E42" s="28"/>
      <c r="F42" s="28"/>
      <c r="G42" s="28"/>
      <c r="H42" s="28">
        <v>19543000</v>
      </c>
      <c r="I42" s="28">
        <v>16066002</v>
      </c>
      <c r="J42" s="28">
        <v>30000000</v>
      </c>
      <c r="K42" s="28">
        <v>22115876</v>
      </c>
      <c r="L42" s="28">
        <v>22362132</v>
      </c>
      <c r="M42" s="28">
        <v>15413523</v>
      </c>
      <c r="N42" s="28">
        <v>14890423</v>
      </c>
      <c r="O42" s="28">
        <v>14887126</v>
      </c>
      <c r="P42" s="28">
        <v>19000000</v>
      </c>
      <c r="Q42" s="28">
        <v>9502544</v>
      </c>
      <c r="R42" s="28">
        <v>10759418</v>
      </c>
      <c r="S42" s="28">
        <v>8563942</v>
      </c>
      <c r="T42" s="28">
        <v>14442514</v>
      </c>
      <c r="U42" s="28">
        <v>5393357</v>
      </c>
      <c r="V42" s="28">
        <v>14050650</v>
      </c>
      <c r="W42" s="28">
        <v>7210064</v>
      </c>
      <c r="X42" s="28">
        <v>0</v>
      </c>
      <c r="Y42" s="28">
        <v>0</v>
      </c>
      <c r="Z42" s="28">
        <v>0</v>
      </c>
      <c r="AA42" s="28">
        <v>0</v>
      </c>
    </row>
    <row r="43" spans="1:27" s="16" customFormat="1" x14ac:dyDescent="0.25">
      <c r="A43" s="15" t="s">
        <v>44</v>
      </c>
      <c r="B43" s="27">
        <v>30963190</v>
      </c>
      <c r="C43" s="27">
        <v>27272160</v>
      </c>
      <c r="D43" s="27">
        <v>36989600</v>
      </c>
      <c r="E43" s="27">
        <v>34752550</v>
      </c>
      <c r="F43" s="27">
        <v>30267740</v>
      </c>
      <c r="G43" s="27">
        <v>25396145</v>
      </c>
      <c r="H43" s="27">
        <v>29609560</v>
      </c>
      <c r="I43" s="27">
        <v>29333668</v>
      </c>
      <c r="J43" s="27">
        <v>84929640</v>
      </c>
      <c r="K43" s="27">
        <v>71857459</v>
      </c>
      <c r="L43" s="27">
        <v>108570224</v>
      </c>
      <c r="M43" s="27">
        <v>105329205</v>
      </c>
      <c r="N43" s="27">
        <v>171046000</v>
      </c>
      <c r="O43" s="27">
        <v>167831219</v>
      </c>
      <c r="P43" s="27">
        <v>100295616</v>
      </c>
      <c r="Q43" s="27">
        <v>99207666</v>
      </c>
      <c r="R43" s="27">
        <v>92886320</v>
      </c>
      <c r="S43" s="27">
        <v>84449658</v>
      </c>
      <c r="T43" s="27">
        <v>156827927</v>
      </c>
      <c r="U43" s="27">
        <v>138213932</v>
      </c>
      <c r="V43" s="27">
        <v>127388000</v>
      </c>
      <c r="W43" s="27">
        <v>74292040</v>
      </c>
      <c r="X43" s="27">
        <v>56770000</v>
      </c>
      <c r="Y43" s="27">
        <v>56770000</v>
      </c>
      <c r="Z43" s="27">
        <v>51706000</v>
      </c>
      <c r="AA43" s="27">
        <v>51706000</v>
      </c>
    </row>
    <row r="44" spans="1:27" s="16" customFormat="1" x14ac:dyDescent="0.25">
      <c r="A44" s="15" t="s">
        <v>45</v>
      </c>
      <c r="B44" s="27">
        <v>73619000</v>
      </c>
      <c r="C44" s="27">
        <v>71287679</v>
      </c>
      <c r="D44" s="27">
        <v>76564000</v>
      </c>
      <c r="E44" s="27">
        <v>38567477</v>
      </c>
      <c r="F44" s="27">
        <v>63000000</v>
      </c>
      <c r="G44" s="27">
        <v>60082283</v>
      </c>
      <c r="H44" s="27">
        <v>39122000</v>
      </c>
      <c r="I44" s="27">
        <v>20721732</v>
      </c>
      <c r="J44" s="27">
        <v>31000000</v>
      </c>
      <c r="K44" s="27">
        <v>23502424</v>
      </c>
      <c r="L44" s="27">
        <v>39000000</v>
      </c>
      <c r="M44" s="27">
        <v>12556269</v>
      </c>
      <c r="N44" s="27">
        <v>26000000</v>
      </c>
      <c r="O44" s="27">
        <v>3757306</v>
      </c>
      <c r="P44" s="27">
        <v>26000000</v>
      </c>
      <c r="Q44" s="27">
        <v>17920614</v>
      </c>
      <c r="R44" s="27">
        <v>26000000</v>
      </c>
      <c r="S44" s="27">
        <v>19926914</v>
      </c>
      <c r="T44" s="27">
        <v>27560000</v>
      </c>
      <c r="U44" s="27">
        <v>19132244</v>
      </c>
      <c r="V44" s="27">
        <v>42502000</v>
      </c>
      <c r="W44" s="27">
        <v>17200908</v>
      </c>
      <c r="X44" s="27">
        <v>0</v>
      </c>
      <c r="Y44" s="27">
        <v>0</v>
      </c>
      <c r="Z44" s="27">
        <v>0</v>
      </c>
      <c r="AA44" s="27">
        <v>0</v>
      </c>
    </row>
    <row r="45" spans="1:27" s="16" customFormat="1" x14ac:dyDescent="0.25">
      <c r="A45" s="15" t="s">
        <v>46</v>
      </c>
      <c r="B45" s="27">
        <v>20800000</v>
      </c>
      <c r="C45" s="27">
        <v>12950186</v>
      </c>
      <c r="D45" s="27">
        <v>24800000</v>
      </c>
      <c r="E45" s="27">
        <v>16782844</v>
      </c>
      <c r="F45" s="27">
        <v>25800000</v>
      </c>
      <c r="G45" s="27">
        <v>20476093</v>
      </c>
      <c r="H45" s="27">
        <v>23284000</v>
      </c>
      <c r="I45" s="27">
        <v>22448682</v>
      </c>
      <c r="J45" s="27">
        <v>14915200</v>
      </c>
      <c r="K45" s="27">
        <v>12267900</v>
      </c>
      <c r="L45" s="27">
        <v>16538328</v>
      </c>
      <c r="M45" s="27">
        <v>13802223</v>
      </c>
      <c r="N45" s="27">
        <v>15295000</v>
      </c>
      <c r="O45" s="27">
        <v>9504489</v>
      </c>
      <c r="P45" s="27">
        <v>14290000</v>
      </c>
      <c r="Q45" s="27">
        <v>8887640</v>
      </c>
      <c r="R45" s="27">
        <v>23500000</v>
      </c>
      <c r="S45" s="27">
        <v>5563156</v>
      </c>
      <c r="T45" s="27">
        <v>14500000</v>
      </c>
      <c r="U45" s="27">
        <v>9216023</v>
      </c>
      <c r="V45" s="27">
        <v>15000000</v>
      </c>
      <c r="W45" s="27">
        <v>7411496</v>
      </c>
      <c r="X45" s="27">
        <v>0</v>
      </c>
      <c r="Y45" s="27">
        <v>0</v>
      </c>
      <c r="Z45" s="27">
        <v>0</v>
      </c>
      <c r="AA45" s="27">
        <v>0</v>
      </c>
    </row>
    <row r="46" spans="1:27" s="16" customFormat="1" x14ac:dyDescent="0.25">
      <c r="A46" s="15" t="s">
        <v>47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>
        <v>42000000</v>
      </c>
      <c r="U46" s="28">
        <v>20000000</v>
      </c>
      <c r="V46" s="28">
        <v>41794000</v>
      </c>
      <c r="W46" s="28">
        <v>39032700</v>
      </c>
      <c r="X46" s="28">
        <v>0</v>
      </c>
      <c r="Y46" s="28">
        <v>0</v>
      </c>
      <c r="Z46" s="28">
        <v>0</v>
      </c>
      <c r="AA46" s="28">
        <v>0</v>
      </c>
    </row>
    <row r="47" spans="1:27" s="16" customFormat="1" x14ac:dyDescent="0.25">
      <c r="A47" s="15" t="s">
        <v>48</v>
      </c>
      <c r="B47" s="27">
        <v>246054972</v>
      </c>
      <c r="C47" s="27">
        <v>217902155</v>
      </c>
      <c r="D47" s="27">
        <v>214000000</v>
      </c>
      <c r="E47" s="27">
        <v>199788709</v>
      </c>
      <c r="F47" s="27">
        <v>203000000</v>
      </c>
      <c r="G47" s="27">
        <v>166989337</v>
      </c>
      <c r="H47" s="27">
        <v>150000000</v>
      </c>
      <c r="I47" s="27">
        <v>149899440</v>
      </c>
      <c r="J47" s="27">
        <v>120693799</v>
      </c>
      <c r="K47" s="27">
        <v>120660000</v>
      </c>
      <c r="L47" s="27">
        <v>180000000</v>
      </c>
      <c r="M47" s="27">
        <v>179937500</v>
      </c>
      <c r="N47" s="27">
        <v>205250000</v>
      </c>
      <c r="O47" s="27">
        <v>189257000</v>
      </c>
      <c r="P47" s="27">
        <v>160684000</v>
      </c>
      <c r="Q47" s="27">
        <v>86369696</v>
      </c>
      <c r="R47" s="27">
        <v>167350000</v>
      </c>
      <c r="S47" s="27">
        <v>162460000</v>
      </c>
      <c r="T47" s="27">
        <v>178498000</v>
      </c>
      <c r="U47" s="27">
        <v>46803440</v>
      </c>
      <c r="V47" s="27">
        <v>214112293</v>
      </c>
      <c r="W47" s="27">
        <v>112653000</v>
      </c>
      <c r="X47" s="27">
        <v>146566521</v>
      </c>
      <c r="Y47" s="27">
        <v>114983886</v>
      </c>
      <c r="Z47" s="27">
        <v>32960000</v>
      </c>
      <c r="AA47" s="27">
        <v>32960000</v>
      </c>
    </row>
    <row r="48" spans="1:27" s="16" customFormat="1" x14ac:dyDescent="0.25">
      <c r="A48" s="15" t="s">
        <v>49</v>
      </c>
      <c r="B48" s="27">
        <v>709994000</v>
      </c>
      <c r="C48" s="27">
        <v>635900857</v>
      </c>
      <c r="D48" s="27">
        <v>980804541</v>
      </c>
      <c r="E48" s="27">
        <v>975277315</v>
      </c>
      <c r="F48" s="27">
        <v>339661000</v>
      </c>
      <c r="G48" s="27">
        <v>66513653</v>
      </c>
      <c r="H48" s="27">
        <v>212560700</v>
      </c>
      <c r="I48" s="27">
        <v>152446490</v>
      </c>
      <c r="J48" s="27">
        <v>236180300</v>
      </c>
      <c r="K48" s="27">
        <v>122266668</v>
      </c>
      <c r="L48" s="27">
        <v>353690000</v>
      </c>
      <c r="M48" s="27">
        <v>167817330</v>
      </c>
      <c r="N48" s="27">
        <v>289424000</v>
      </c>
      <c r="O48" s="27">
        <v>248548625</v>
      </c>
      <c r="P48" s="27">
        <v>291750000</v>
      </c>
      <c r="Q48" s="27">
        <v>203319680</v>
      </c>
      <c r="R48" s="27">
        <v>257262000</v>
      </c>
      <c r="S48" s="27">
        <v>192688293</v>
      </c>
      <c r="T48" s="27">
        <v>359365000</v>
      </c>
      <c r="U48" s="27">
        <v>155133563</v>
      </c>
      <c r="V48" s="27">
        <v>295740000</v>
      </c>
      <c r="W48" s="27">
        <v>210288163</v>
      </c>
      <c r="X48" s="27">
        <v>9000000</v>
      </c>
      <c r="Y48" s="27">
        <v>2371484</v>
      </c>
      <c r="Z48" s="27">
        <v>12100000</v>
      </c>
      <c r="AA48" s="27">
        <v>86870</v>
      </c>
    </row>
    <row r="49" spans="1:27" s="3" customFormat="1" ht="38.25" customHeight="1" x14ac:dyDescent="0.25">
      <c r="A49" s="11" t="s">
        <v>51</v>
      </c>
      <c r="B49" s="26">
        <f>SUM(B6:B48)</f>
        <v>12345749603.5</v>
      </c>
      <c r="C49" s="26">
        <f t="shared" ref="C49:AA49" si="0">SUM(C6:C48)</f>
        <v>10636807461</v>
      </c>
      <c r="D49" s="26">
        <f t="shared" si="0"/>
        <v>13918483848</v>
      </c>
      <c r="E49" s="26">
        <f t="shared" si="0"/>
        <v>12392144350</v>
      </c>
      <c r="F49" s="26">
        <f t="shared" si="0"/>
        <v>11888521040</v>
      </c>
      <c r="G49" s="26">
        <f t="shared" si="0"/>
        <v>8721020318</v>
      </c>
      <c r="H49" s="26">
        <f t="shared" si="0"/>
        <v>13168113504</v>
      </c>
      <c r="I49" s="26">
        <f t="shared" si="0"/>
        <v>8706275138</v>
      </c>
      <c r="J49" s="26">
        <f t="shared" si="0"/>
        <v>11721841372</v>
      </c>
      <c r="K49" s="26">
        <f t="shared" si="0"/>
        <v>10720555147</v>
      </c>
      <c r="L49" s="26">
        <f t="shared" si="0"/>
        <v>10403716924</v>
      </c>
      <c r="M49" s="26">
        <f t="shared" si="0"/>
        <v>9381496385</v>
      </c>
      <c r="N49" s="26">
        <f t="shared" si="0"/>
        <v>10154460666</v>
      </c>
      <c r="O49" s="26">
        <f t="shared" si="0"/>
        <v>9111311045</v>
      </c>
      <c r="P49" s="26">
        <f t="shared" si="0"/>
        <v>9880379381</v>
      </c>
      <c r="Q49" s="26">
        <f t="shared" si="0"/>
        <v>9172443591</v>
      </c>
      <c r="R49" s="26">
        <f t="shared" si="0"/>
        <v>10031621655</v>
      </c>
      <c r="S49" s="26">
        <f t="shared" si="0"/>
        <v>7924513776</v>
      </c>
      <c r="T49" s="26">
        <f t="shared" si="0"/>
        <v>11055721201</v>
      </c>
      <c r="U49" s="26">
        <f t="shared" si="0"/>
        <v>9548662378</v>
      </c>
      <c r="V49" s="26">
        <f t="shared" si="0"/>
        <v>11307535919</v>
      </c>
      <c r="W49" s="26">
        <f t="shared" si="0"/>
        <v>10335070708</v>
      </c>
      <c r="X49" s="26">
        <f t="shared" si="0"/>
        <v>2579648717</v>
      </c>
      <c r="Y49" s="26">
        <f t="shared" si="0"/>
        <v>2475226910</v>
      </c>
      <c r="Z49" s="26">
        <f t="shared" si="0"/>
        <v>2628225420</v>
      </c>
      <c r="AA49" s="26">
        <f t="shared" si="0"/>
        <v>2459877891</v>
      </c>
    </row>
    <row r="50" spans="1:27" x14ac:dyDescent="0.25">
      <c r="A50" t="s">
        <v>55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7" x14ac:dyDescent="0.25">
      <c r="A51" t="s">
        <v>53</v>
      </c>
    </row>
    <row r="52" spans="1:27" x14ac:dyDescent="0.25">
      <c r="A52" t="s">
        <v>54</v>
      </c>
      <c r="B52" s="5"/>
      <c r="N52" s="2"/>
    </row>
    <row r="53" spans="1:27" x14ac:dyDescent="0.25">
      <c r="B53" s="5"/>
      <c r="N53" s="2"/>
    </row>
    <row r="54" spans="1:27" x14ac:dyDescent="0.25">
      <c r="B54" s="5"/>
      <c r="N54" s="2"/>
    </row>
    <row r="55" spans="1:27" x14ac:dyDescent="0.25">
      <c r="B55" s="5"/>
      <c r="N55" s="2"/>
    </row>
    <row r="56" spans="1:27" x14ac:dyDescent="0.25">
      <c r="B56" s="5"/>
      <c r="N56" s="2"/>
    </row>
    <row r="57" spans="1:27" x14ac:dyDescent="0.25">
      <c r="B57" s="5"/>
      <c r="N57" s="2"/>
    </row>
    <row r="58" spans="1:27" x14ac:dyDescent="0.25">
      <c r="B58" s="5"/>
      <c r="N58" s="2"/>
    </row>
    <row r="59" spans="1:27" x14ac:dyDescent="0.25">
      <c r="B59" s="2"/>
      <c r="C59" s="2"/>
      <c r="N59" s="2"/>
    </row>
    <row r="60" spans="1:27" x14ac:dyDescent="0.25">
      <c r="B60" s="2"/>
      <c r="N60" s="2"/>
      <c r="O60" s="2"/>
    </row>
    <row r="61" spans="1:27" x14ac:dyDescent="0.25">
      <c r="N61" s="2"/>
      <c r="O61" s="2"/>
    </row>
  </sheetData>
  <mergeCells count="12"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 13 _ajustado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 Constanza Saenz Gonzalez</dc:creator>
  <cp:lastModifiedBy>Jose Vicente CastroTorres</cp:lastModifiedBy>
  <dcterms:created xsi:type="dcterms:W3CDTF">2021-02-18T22:46:04Z</dcterms:created>
  <dcterms:modified xsi:type="dcterms:W3CDTF">2021-02-19T16:28:37Z</dcterms:modified>
</cp:coreProperties>
</file>