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1\Circular 33 de 2011\"/>
    </mc:Choice>
  </mc:AlternateContent>
  <bookViews>
    <workbookView xWindow="240" yWindow="45" windowWidth="18735" windowHeight="11955"/>
  </bookViews>
  <sheets>
    <sheet name="Informe de Cierre" sheetId="1" r:id="rId1"/>
  </sheets>
  <calcPr calcId="152511"/>
</workbook>
</file>

<file path=xl/calcChain.xml><?xml version="1.0" encoding="utf-8"?>
<calcChain xmlns="http://schemas.openxmlformats.org/spreadsheetml/2006/main">
  <c r="E29" i="1" l="1"/>
  <c r="B29" i="1"/>
  <c r="H27" i="1"/>
  <c r="F27" i="1"/>
  <c r="F25" i="1" s="1"/>
  <c r="D27" i="1"/>
  <c r="D26" i="1"/>
  <c r="G26" i="1" s="1"/>
  <c r="H25" i="1"/>
  <c r="E25" i="1"/>
  <c r="D25" i="1"/>
  <c r="B25" i="1"/>
  <c r="I24" i="1"/>
  <c r="F24" i="1"/>
  <c r="D24" i="1"/>
  <c r="D23" i="1"/>
  <c r="G23" i="1" s="1"/>
  <c r="H22" i="1"/>
  <c r="F22" i="1"/>
  <c r="E22" i="1"/>
  <c r="C22" i="1"/>
  <c r="B22" i="1"/>
  <c r="H21" i="1"/>
  <c r="D21" i="1"/>
  <c r="I21" i="1" s="1"/>
  <c r="D20" i="1"/>
  <c r="G20" i="1" s="1"/>
  <c r="H19" i="1"/>
  <c r="E19" i="1"/>
  <c r="E18" i="1" s="1"/>
  <c r="C19" i="1"/>
  <c r="B19" i="1"/>
  <c r="B18" i="1" s="1"/>
  <c r="H18" i="1"/>
  <c r="C18" i="1"/>
  <c r="D16" i="1"/>
  <c r="I16" i="1" s="1"/>
  <c r="D15" i="1"/>
  <c r="I15" i="1" s="1"/>
  <c r="I14" i="1" s="1"/>
  <c r="H14" i="1"/>
  <c r="H17" i="1" s="1"/>
  <c r="E14" i="1"/>
  <c r="E17" i="1" s="1"/>
  <c r="C14" i="1"/>
  <c r="C17" i="1" s="1"/>
  <c r="C28" i="1" s="1"/>
  <c r="B14" i="1"/>
  <c r="B17" i="1" s="1"/>
  <c r="D13" i="1"/>
  <c r="D29" i="1" s="1"/>
  <c r="F13" i="1" l="1"/>
  <c r="G13" i="1" s="1"/>
  <c r="G15" i="1"/>
  <c r="F21" i="1"/>
  <c r="F19" i="1" s="1"/>
  <c r="F18" i="1" s="1"/>
  <c r="D22" i="1"/>
  <c r="E28" i="1"/>
  <c r="G24" i="1"/>
  <c r="D14" i="1"/>
  <c r="D17" i="1" s="1"/>
  <c r="I13" i="1"/>
  <c r="I17" i="1" s="1"/>
  <c r="B28" i="1"/>
  <c r="H28" i="1"/>
  <c r="D19" i="1"/>
  <c r="I27" i="1"/>
  <c r="G22" i="1"/>
  <c r="I20" i="1"/>
  <c r="I19" i="1" s="1"/>
  <c r="I23" i="1"/>
  <c r="I22" i="1" s="1"/>
  <c r="I26" i="1"/>
  <c r="I25" i="1" s="1"/>
  <c r="F16" i="1"/>
  <c r="F14" i="1" s="1"/>
  <c r="G21" i="1"/>
  <c r="G19" i="1" s="1"/>
  <c r="G27" i="1"/>
  <c r="G25" i="1" s="1"/>
  <c r="D28" i="1" l="1"/>
  <c r="F17" i="1"/>
  <c r="F28" i="1" s="1"/>
  <c r="D18" i="1"/>
  <c r="G18" i="1"/>
  <c r="I18" i="1"/>
  <c r="I28" i="1" s="1"/>
  <c r="G16" i="1"/>
  <c r="G14" i="1" s="1"/>
  <c r="G17" i="1" s="1"/>
  <c r="G28" i="1" l="1"/>
</calcChain>
</file>

<file path=xl/sharedStrings.xml><?xml version="1.0" encoding="utf-8"?>
<sst xmlns="http://schemas.openxmlformats.org/spreadsheetml/2006/main" count="58" uniqueCount="52">
  <si>
    <t>SECRETARÍA DE HACIENDA - DIRECCIÓN DE PRESUPUESTO</t>
  </si>
  <si>
    <t>EMPRESA:</t>
  </si>
  <si>
    <t>CONCEPTO</t>
  </si>
  <si>
    <t>PROPUESTA EMPRESA</t>
  </si>
  <si>
    <t>PROPUESTA SHD-EIC/SHD-SDS-ESE</t>
  </si>
  <si>
    <t>PRESUPUESTO APROBADO 2011</t>
  </si>
  <si>
    <t>MODIFICACIONES</t>
  </si>
  <si>
    <t>PRESUPUESTO DISPONIBLE 2011</t>
  </si>
  <si>
    <t>AJUSTE</t>
  </si>
  <si>
    <t>PRESUPUESTO AJUSTADO 2011</t>
  </si>
  <si>
    <t>OBSERVACIONES</t>
  </si>
  <si>
    <t>AJUSTADO</t>
  </si>
  <si>
    <t>(1)</t>
  </si>
  <si>
    <t>(2)</t>
  </si>
  <si>
    <t>(3)=(1)+(2)</t>
  </si>
  <si>
    <t>(4)</t>
  </si>
  <si>
    <t>(5)=(4)-(3)</t>
  </si>
  <si>
    <t>(6)=(3)+(5)</t>
  </si>
  <si>
    <t>(7)</t>
  </si>
  <si>
    <t>(8)=(3)+(7)</t>
  </si>
  <si>
    <t>(9)</t>
  </si>
  <si>
    <t>I. DISPONIBILIDAD INICIAL</t>
  </si>
  <si>
    <t>II. INGRESOS</t>
  </si>
  <si>
    <t>Vigencia</t>
  </si>
  <si>
    <t>Cuentas por Cobrar</t>
  </si>
  <si>
    <t>TOTAL RECURSOS DISPONIBLES (A)</t>
  </si>
  <si>
    <t xml:space="preserve">III. GASTOS </t>
  </si>
  <si>
    <t>Funcionamiento</t>
  </si>
  <si>
    <t>CXP funcionamiento</t>
  </si>
  <si>
    <t>Operación</t>
  </si>
  <si>
    <t>CXP Operación</t>
  </si>
  <si>
    <t>Inversión</t>
  </si>
  <si>
    <t>CXP inversión</t>
  </si>
  <si>
    <t>IV. DISPONIBILIDAD FINAL (A-B)</t>
  </si>
  <si>
    <t xml:space="preserve">Columna (1) : Registre los valores aprobados por CONFIS y liquidados por resolución del Representante Legal </t>
  </si>
  <si>
    <t xml:space="preserve">Columna (2) : Registre los movimientos presupuestales correspondientes a traslados internos efectuados para ajustar las cuentas por pagar, que por efecto de </t>
  </si>
  <si>
    <t xml:space="preserve">                     situaciones prioritarias de pago, tuvo que realizar la Empresa.</t>
  </si>
  <si>
    <t>Columna (3) : Resultado de la sumatoria del Presupuesto  Aprobado y las Modificaciones Presupuestales (Columnas 1 y 2)</t>
  </si>
  <si>
    <t xml:space="preserve">                     Incorpore únicamente los datos correspondientes a las casillas antes mencionadas</t>
  </si>
  <si>
    <t>Columna (5) :  Corresponde a la diferencia entre los valores reales de cierre y el presupuesto disponible</t>
  </si>
  <si>
    <t xml:space="preserve">                      </t>
  </si>
  <si>
    <r>
      <t>Columna (6) : Corresponde a la sumatoria de la Columna (3) "</t>
    </r>
    <r>
      <rPr>
        <b/>
        <sz val="10"/>
        <rFont val="Arial"/>
        <family val="2"/>
      </rPr>
      <t>Presupuesto Disponible</t>
    </r>
    <r>
      <rPr>
        <sz val="10"/>
        <rFont val="Arial"/>
      </rPr>
      <t>", (+) la Columna (5) "</t>
    </r>
    <r>
      <rPr>
        <b/>
        <sz val="10"/>
        <rFont val="Arial"/>
        <family val="2"/>
      </rPr>
      <t>Ajuste</t>
    </r>
    <r>
      <rPr>
        <sz val="10"/>
        <rFont val="Arial"/>
      </rPr>
      <t>".</t>
    </r>
  </si>
  <si>
    <t>Columna (7) : Registre los valores de cierre concertados con la Secretaría Distrital de Hacienda, luego de la respectiva mesa de trabajo</t>
  </si>
  <si>
    <t xml:space="preserve">                    Para el caso de las ESE la mesa de trabajo se llevará a cabo conjuntamente entre las Secretarías Distritales de Hacienda, Salud y la ESE.</t>
  </si>
  <si>
    <t>Columna (8) : Resultado de la sumatoria de la Columna (3) "Presupuesto Disponible" y la Columna (7) "Ajuste"concertado entre la Secretaría Distrital de Hacienda y la EIC y Secretarías Distritales de Hacienda, Salud y ESE.</t>
  </si>
  <si>
    <t>Columna (9) : Incorpore la justificación y/o aclaraciones correspondientes a cada ítem presupuestal objeto de ajuste.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</si>
  <si>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           Todos los valores se registran en pesos (sin centavos)</t>
    </r>
  </si>
  <si>
    <t xml:space="preserve">                    Para las ESE la Disponibilidad Final no podrá ser inferior a la aprobada por el Confis Distrtital</t>
  </si>
  <si>
    <t>CIERRE       A     31-12-2011</t>
  </si>
  <si>
    <t>INFORME CIERRE EMPRESAS INDUSTRIALES Y COMERCIALES Y/O EMPRESAS SOCIALES DEL ESTADO VIGENCIA 2011</t>
  </si>
  <si>
    <t>Resultado del Ejercicio Vigencia 2011</t>
  </si>
  <si>
    <t>Columna (4) : Registre los valores reales constituidos a 31 de diciembre de 2011, tanto en la Disponibilidad Inicial (o Disponibilidad Neta de Tesorería), Cuentas por Cobrar y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</si>
</sst>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/>
    </xf>
    <xf numFmtId="49" fontId="1" fillId="0" borderId="1" xfId="0" quotePrefix="1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4" xfId="0" applyFont="1" applyBorder="1"/>
    <xf numFmtId="0" fontId="1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right" vertical="top"/>
    </xf>
    <xf numFmtId="0" fontId="1" fillId="0" borderId="5" xfId="0" applyFont="1" applyBorder="1"/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3" fontId="2" fillId="4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5" xfId="0" applyFont="1" applyBorder="1"/>
    <xf numFmtId="0" fontId="1" fillId="5" borderId="1" xfId="0" applyFont="1" applyFill="1" applyBorder="1" applyAlignment="1">
      <alignment vertical="top"/>
    </xf>
    <xf numFmtId="3" fontId="1" fillId="5" borderId="1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left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/>
    </xf>
    <xf numFmtId="3" fontId="1" fillId="6" borderId="1" xfId="0" applyNumberFormat="1" applyFont="1" applyFill="1" applyBorder="1" applyAlignment="1">
      <alignment horizontal="right" vertical="top"/>
    </xf>
    <xf numFmtId="0" fontId="1" fillId="0" borderId="6" xfId="0" applyFont="1" applyBorder="1"/>
    <xf numFmtId="3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6"/>
  <sheetViews>
    <sheetView tabSelected="1" workbookViewId="0">
      <pane xSplit="1" ySplit="11" topLeftCell="B18" activePane="bottomRight" state="frozen"/>
      <selection pane="topRight" activeCell="B1" sqref="B1"/>
      <selection pane="bottomLeft" activeCell="A12" sqref="A12"/>
      <selection pane="bottomRight" activeCell="C44" sqref="C44"/>
    </sheetView>
  </sheetViews>
  <sheetFormatPr baseColWidth="10" defaultRowHeight="12.75" x14ac:dyDescent="0.2"/>
  <cols>
    <col min="1" max="1" width="36.140625" customWidth="1"/>
    <col min="2" max="2" width="17" customWidth="1"/>
    <col min="3" max="3" width="18" customWidth="1"/>
    <col min="4" max="4" width="15.42578125" customWidth="1"/>
    <col min="5" max="5" width="16.5703125" customWidth="1"/>
    <col min="6" max="6" width="16" customWidth="1"/>
    <col min="7" max="7" width="18.140625" customWidth="1"/>
    <col min="8" max="8" width="22" customWidth="1"/>
    <col min="9" max="9" width="16.42578125" customWidth="1"/>
    <col min="10" max="10" width="30.42578125" customWidth="1"/>
  </cols>
  <sheetData>
    <row r="4" spans="1:10" x14ac:dyDescent="0.2">
      <c r="A4" s="1" t="s">
        <v>0</v>
      </c>
    </row>
    <row r="5" spans="1:10" x14ac:dyDescent="0.2">
      <c r="A5" s="1" t="s">
        <v>49</v>
      </c>
    </row>
    <row r="7" spans="1:10" x14ac:dyDescent="0.2">
      <c r="A7" s="2" t="s">
        <v>1</v>
      </c>
    </row>
    <row r="8" spans="1:10" x14ac:dyDescent="0.2">
      <c r="A8" s="35" t="s">
        <v>2</v>
      </c>
      <c r="B8" s="3"/>
      <c r="C8" s="3"/>
      <c r="D8" s="4"/>
      <c r="E8" s="4"/>
      <c r="F8" s="40" t="s">
        <v>3</v>
      </c>
      <c r="G8" s="41"/>
      <c r="H8" s="42" t="s">
        <v>4</v>
      </c>
      <c r="I8" s="43"/>
      <c r="J8" s="4"/>
    </row>
    <row r="9" spans="1:10" x14ac:dyDescent="0.2">
      <c r="A9" s="35"/>
      <c r="B9" s="35" t="s">
        <v>5</v>
      </c>
      <c r="C9" s="35" t="s">
        <v>6</v>
      </c>
      <c r="D9" s="35" t="s">
        <v>7</v>
      </c>
      <c r="E9" s="35" t="s">
        <v>48</v>
      </c>
      <c r="F9" s="44" t="s">
        <v>8</v>
      </c>
      <c r="G9" s="44" t="s">
        <v>9</v>
      </c>
      <c r="H9" s="46" t="s">
        <v>8</v>
      </c>
      <c r="I9" s="46" t="s">
        <v>9</v>
      </c>
      <c r="J9" s="35" t="s">
        <v>10</v>
      </c>
    </row>
    <row r="10" spans="1:10" x14ac:dyDescent="0.2">
      <c r="A10" s="35"/>
      <c r="B10" s="36"/>
      <c r="C10" s="36"/>
      <c r="D10" s="36"/>
      <c r="E10" s="36"/>
      <c r="F10" s="45"/>
      <c r="G10" s="45" t="s">
        <v>11</v>
      </c>
      <c r="H10" s="47"/>
      <c r="I10" s="47" t="s">
        <v>11</v>
      </c>
      <c r="J10" s="36"/>
    </row>
    <row r="11" spans="1:10" x14ac:dyDescent="0.2">
      <c r="A11" s="35"/>
      <c r="B11" s="36"/>
      <c r="C11" s="36"/>
      <c r="D11" s="36"/>
      <c r="E11" s="36"/>
      <c r="F11" s="45"/>
      <c r="G11" s="45"/>
      <c r="H11" s="47"/>
      <c r="I11" s="47"/>
      <c r="J11" s="36"/>
    </row>
    <row r="12" spans="1:10" x14ac:dyDescent="0.2">
      <c r="A12" s="5"/>
      <c r="B12" s="6" t="s">
        <v>12</v>
      </c>
      <c r="C12" s="6" t="s">
        <v>13</v>
      </c>
      <c r="D12" s="7" t="s">
        <v>14</v>
      </c>
      <c r="E12" s="8" t="s">
        <v>15</v>
      </c>
      <c r="F12" s="7" t="s">
        <v>16</v>
      </c>
      <c r="G12" s="8" t="s">
        <v>17</v>
      </c>
      <c r="H12" s="8" t="s">
        <v>18</v>
      </c>
      <c r="I12" s="8" t="s">
        <v>19</v>
      </c>
      <c r="J12" s="8" t="s">
        <v>20</v>
      </c>
    </row>
    <row r="13" spans="1:10" x14ac:dyDescent="0.2">
      <c r="A13" s="9" t="s">
        <v>21</v>
      </c>
      <c r="B13" s="10">
        <v>0</v>
      </c>
      <c r="C13" s="10"/>
      <c r="D13" s="10">
        <f>+B13+C13</f>
        <v>0</v>
      </c>
      <c r="E13" s="10">
        <v>120000000</v>
      </c>
      <c r="F13" s="11">
        <f>+E13-D13</f>
        <v>120000000</v>
      </c>
      <c r="G13" s="10">
        <f>+D13+F13</f>
        <v>120000000</v>
      </c>
      <c r="H13" s="10">
        <v>120000000</v>
      </c>
      <c r="I13" s="10">
        <f>+D13+H13</f>
        <v>120000000</v>
      </c>
      <c r="J13" s="12"/>
    </row>
    <row r="14" spans="1:10" x14ac:dyDescent="0.2">
      <c r="A14" s="13" t="s">
        <v>22</v>
      </c>
      <c r="B14" s="14">
        <f t="shared" ref="B14:I14" si="0">+B15+B16</f>
        <v>2300000000</v>
      </c>
      <c r="C14" s="14">
        <f t="shared" si="0"/>
        <v>0</v>
      </c>
      <c r="D14" s="14">
        <f t="shared" si="0"/>
        <v>2300000000</v>
      </c>
      <c r="E14" s="14">
        <f t="shared" si="0"/>
        <v>500000000</v>
      </c>
      <c r="F14" s="14">
        <f t="shared" si="0"/>
        <v>200000000</v>
      </c>
      <c r="G14" s="14">
        <f t="shared" si="0"/>
        <v>2500000000</v>
      </c>
      <c r="H14" s="14">
        <f t="shared" si="0"/>
        <v>150000000</v>
      </c>
      <c r="I14" s="14">
        <f t="shared" si="0"/>
        <v>2450000000</v>
      </c>
      <c r="J14" s="15"/>
    </row>
    <row r="15" spans="1:10" x14ac:dyDescent="0.2">
      <c r="A15" s="16" t="s">
        <v>23</v>
      </c>
      <c r="B15" s="11">
        <v>2000000000</v>
      </c>
      <c r="C15" s="11"/>
      <c r="D15" s="11">
        <f>+B15+C15</f>
        <v>2000000000</v>
      </c>
      <c r="E15" s="11"/>
      <c r="F15" s="11"/>
      <c r="G15" s="11">
        <f>+D15+F15</f>
        <v>2000000000</v>
      </c>
      <c r="H15" s="11"/>
      <c r="I15" s="11">
        <f>+D15+H15</f>
        <v>2000000000</v>
      </c>
      <c r="J15" s="37"/>
    </row>
    <row r="16" spans="1:10" x14ac:dyDescent="0.2">
      <c r="A16" s="16" t="s">
        <v>24</v>
      </c>
      <c r="B16" s="11">
        <v>300000000</v>
      </c>
      <c r="C16" s="11"/>
      <c r="D16" s="11">
        <f>+B16+C16</f>
        <v>300000000</v>
      </c>
      <c r="E16" s="11">
        <v>500000000</v>
      </c>
      <c r="F16" s="11">
        <f>+E16-D16</f>
        <v>200000000</v>
      </c>
      <c r="G16" s="11">
        <f>+D16+F16</f>
        <v>500000000</v>
      </c>
      <c r="H16" s="11">
        <v>150000000</v>
      </c>
      <c r="I16" s="11">
        <f>+D16+H16</f>
        <v>450000000</v>
      </c>
      <c r="J16" s="38"/>
    </row>
    <row r="17" spans="1:10" x14ac:dyDescent="0.2">
      <c r="A17" s="17" t="s">
        <v>25</v>
      </c>
      <c r="B17" s="18">
        <f t="shared" ref="B17:I17" si="1">+B13+B14</f>
        <v>2300000000</v>
      </c>
      <c r="C17" s="18">
        <f t="shared" si="1"/>
        <v>0</v>
      </c>
      <c r="D17" s="18">
        <f t="shared" si="1"/>
        <v>2300000000</v>
      </c>
      <c r="E17" s="18">
        <f t="shared" si="1"/>
        <v>620000000</v>
      </c>
      <c r="F17" s="18">
        <f t="shared" si="1"/>
        <v>320000000</v>
      </c>
      <c r="G17" s="18">
        <f t="shared" si="1"/>
        <v>2620000000</v>
      </c>
      <c r="H17" s="18">
        <f t="shared" si="1"/>
        <v>270000000</v>
      </c>
      <c r="I17" s="18">
        <f t="shared" si="1"/>
        <v>2570000000</v>
      </c>
      <c r="J17" s="38"/>
    </row>
    <row r="18" spans="1:10" x14ac:dyDescent="0.2">
      <c r="A18" s="19" t="s">
        <v>26</v>
      </c>
      <c r="B18" s="20">
        <f t="shared" ref="B18:I18" si="2">+B19+B22+B25</f>
        <v>1950000000</v>
      </c>
      <c r="C18" s="20">
        <f t="shared" si="2"/>
        <v>0</v>
      </c>
      <c r="D18" s="20">
        <f t="shared" si="2"/>
        <v>1950000000</v>
      </c>
      <c r="E18" s="20">
        <f t="shared" si="2"/>
        <v>280000000</v>
      </c>
      <c r="F18" s="20">
        <f t="shared" si="2"/>
        <v>10000000</v>
      </c>
      <c r="G18" s="20">
        <f t="shared" si="2"/>
        <v>1960000000</v>
      </c>
      <c r="H18" s="20">
        <f t="shared" si="2"/>
        <v>30000000</v>
      </c>
      <c r="I18" s="20">
        <f t="shared" si="2"/>
        <v>1980000000</v>
      </c>
      <c r="J18" s="38"/>
    </row>
    <row r="19" spans="1:10" x14ac:dyDescent="0.2">
      <c r="A19" s="21" t="s">
        <v>27</v>
      </c>
      <c r="B19" s="22">
        <f t="shared" ref="B19:I19" si="3">SUM(B20:B21)</f>
        <v>250000000</v>
      </c>
      <c r="C19" s="22">
        <f t="shared" si="3"/>
        <v>0</v>
      </c>
      <c r="D19" s="22">
        <f t="shared" si="3"/>
        <v>250000000</v>
      </c>
      <c r="E19" s="22">
        <f t="shared" si="3"/>
        <v>100000000</v>
      </c>
      <c r="F19" s="22">
        <f t="shared" si="3"/>
        <v>30000000</v>
      </c>
      <c r="G19" s="22">
        <f t="shared" si="3"/>
        <v>280000000</v>
      </c>
      <c r="H19" s="22">
        <f t="shared" si="3"/>
        <v>50000000</v>
      </c>
      <c r="I19" s="22">
        <f t="shared" si="3"/>
        <v>300000000</v>
      </c>
      <c r="J19" s="39"/>
    </row>
    <row r="20" spans="1:10" x14ac:dyDescent="0.2">
      <c r="A20" s="16" t="s">
        <v>23</v>
      </c>
      <c r="B20" s="23">
        <v>200000000</v>
      </c>
      <c r="C20" s="23">
        <v>-20000000</v>
      </c>
      <c r="D20" s="23">
        <f>+B20+C20</f>
        <v>180000000</v>
      </c>
      <c r="E20" s="23"/>
      <c r="F20" s="23"/>
      <c r="G20" s="11">
        <f>+D20+F20</f>
        <v>180000000</v>
      </c>
      <c r="H20" s="11">
        <v>20000000</v>
      </c>
      <c r="I20" s="11">
        <f>+D20+H20</f>
        <v>200000000</v>
      </c>
      <c r="J20" s="24"/>
    </row>
    <row r="21" spans="1:10" x14ac:dyDescent="0.2">
      <c r="A21" s="16" t="s">
        <v>28</v>
      </c>
      <c r="B21" s="23">
        <v>50000000</v>
      </c>
      <c r="C21" s="23">
        <v>20000000</v>
      </c>
      <c r="D21" s="23">
        <f>+B21+C21</f>
        <v>70000000</v>
      </c>
      <c r="E21" s="23">
        <v>100000000</v>
      </c>
      <c r="F21" s="23">
        <f>+E21-D21</f>
        <v>30000000</v>
      </c>
      <c r="G21" s="11">
        <f>+D21+F21</f>
        <v>100000000</v>
      </c>
      <c r="H21" s="11">
        <f>30000000</f>
        <v>30000000</v>
      </c>
      <c r="I21" s="11">
        <f>+D21+H21</f>
        <v>100000000</v>
      </c>
      <c r="J21" s="37"/>
    </row>
    <row r="22" spans="1:10" x14ac:dyDescent="0.2">
      <c r="A22" s="21" t="s">
        <v>29</v>
      </c>
      <c r="B22" s="22">
        <f t="shared" ref="B22:I22" si="4">SUM(B23:B24)</f>
        <v>600000000</v>
      </c>
      <c r="C22" s="22">
        <f t="shared" si="4"/>
        <v>0</v>
      </c>
      <c r="D22" s="22">
        <f t="shared" si="4"/>
        <v>600000000</v>
      </c>
      <c r="E22" s="22">
        <f t="shared" si="4"/>
        <v>100000000</v>
      </c>
      <c r="F22" s="22">
        <f t="shared" si="4"/>
        <v>0</v>
      </c>
      <c r="G22" s="22">
        <f t="shared" si="4"/>
        <v>600000000</v>
      </c>
      <c r="H22" s="22">
        <f t="shared" si="4"/>
        <v>0</v>
      </c>
      <c r="I22" s="22">
        <f t="shared" si="4"/>
        <v>600000000</v>
      </c>
      <c r="J22" s="38"/>
    </row>
    <row r="23" spans="1:10" x14ac:dyDescent="0.2">
      <c r="A23" s="16" t="s">
        <v>23</v>
      </c>
      <c r="B23" s="23">
        <v>500000000</v>
      </c>
      <c r="C23" s="23"/>
      <c r="D23" s="23">
        <f>+B23+C23</f>
        <v>500000000</v>
      </c>
      <c r="E23" s="23"/>
      <c r="F23" s="23"/>
      <c r="G23" s="11">
        <f>+D23+F23</f>
        <v>500000000</v>
      </c>
      <c r="H23" s="11"/>
      <c r="I23" s="11">
        <f>+D23+H23</f>
        <v>500000000</v>
      </c>
      <c r="J23" s="38"/>
    </row>
    <row r="24" spans="1:10" x14ac:dyDescent="0.2">
      <c r="A24" s="16" t="s">
        <v>30</v>
      </c>
      <c r="B24" s="23">
        <v>100000000</v>
      </c>
      <c r="C24" s="23"/>
      <c r="D24" s="23">
        <f>+B24+C24</f>
        <v>100000000</v>
      </c>
      <c r="E24" s="23">
        <v>100000000</v>
      </c>
      <c r="F24" s="23">
        <f>+E24-D24</f>
        <v>0</v>
      </c>
      <c r="G24" s="11">
        <f>+D24+F24</f>
        <v>100000000</v>
      </c>
      <c r="H24" s="11">
        <v>0</v>
      </c>
      <c r="I24" s="11">
        <f>+D24+H24</f>
        <v>100000000</v>
      </c>
      <c r="J24" s="24"/>
    </row>
    <row r="25" spans="1:10" x14ac:dyDescent="0.2">
      <c r="A25" s="21" t="s">
        <v>31</v>
      </c>
      <c r="B25" s="22">
        <f>SUM(B26:B27)</f>
        <v>1100000000</v>
      </c>
      <c r="C25" s="22"/>
      <c r="D25" s="22">
        <f t="shared" ref="D25:I25" si="5">SUM(D26:D27)</f>
        <v>1100000000</v>
      </c>
      <c r="E25" s="22">
        <f t="shared" si="5"/>
        <v>80000000</v>
      </c>
      <c r="F25" s="22">
        <f t="shared" si="5"/>
        <v>-20000000</v>
      </c>
      <c r="G25" s="22">
        <f t="shared" si="5"/>
        <v>1080000000</v>
      </c>
      <c r="H25" s="22">
        <f t="shared" si="5"/>
        <v>-20000000</v>
      </c>
      <c r="I25" s="22">
        <f t="shared" si="5"/>
        <v>1080000000</v>
      </c>
      <c r="J25" s="37"/>
    </row>
    <row r="26" spans="1:10" x14ac:dyDescent="0.2">
      <c r="A26" s="16" t="s">
        <v>23</v>
      </c>
      <c r="B26" s="23">
        <v>1000000000</v>
      </c>
      <c r="C26" s="23"/>
      <c r="D26" s="23">
        <f>+B26+C26</f>
        <v>1000000000</v>
      </c>
      <c r="E26" s="23"/>
      <c r="F26" s="23"/>
      <c r="G26" s="11">
        <f>+D26+F26</f>
        <v>1000000000</v>
      </c>
      <c r="H26" s="11"/>
      <c r="I26" s="11">
        <f>+D26+H26</f>
        <v>1000000000</v>
      </c>
      <c r="J26" s="38"/>
    </row>
    <row r="27" spans="1:10" x14ac:dyDescent="0.2">
      <c r="A27" s="16" t="s">
        <v>32</v>
      </c>
      <c r="B27" s="23">
        <v>100000000</v>
      </c>
      <c r="C27" s="23"/>
      <c r="D27" s="23">
        <f>+B27+C27</f>
        <v>100000000</v>
      </c>
      <c r="E27" s="23">
        <v>80000000</v>
      </c>
      <c r="F27" s="23">
        <f>+E27-D27</f>
        <v>-20000000</v>
      </c>
      <c r="G27" s="11">
        <f>+D27+F27</f>
        <v>80000000</v>
      </c>
      <c r="H27" s="11">
        <f>+E27-D27</f>
        <v>-20000000</v>
      </c>
      <c r="I27" s="11">
        <f>+D27+H27</f>
        <v>80000000</v>
      </c>
      <c r="J27" s="38"/>
    </row>
    <row r="28" spans="1:10" x14ac:dyDescent="0.2">
      <c r="A28" s="25" t="s">
        <v>33</v>
      </c>
      <c r="B28" s="26">
        <f t="shared" ref="B28:G28" si="6">+B17-B18</f>
        <v>350000000</v>
      </c>
      <c r="C28" s="26">
        <f t="shared" si="6"/>
        <v>0</v>
      </c>
      <c r="D28" s="26">
        <f t="shared" si="6"/>
        <v>350000000</v>
      </c>
      <c r="E28" s="26">
        <f t="shared" si="6"/>
        <v>340000000</v>
      </c>
      <c r="F28" s="26">
        <f t="shared" si="6"/>
        <v>310000000</v>
      </c>
      <c r="G28" s="26">
        <f t="shared" si="6"/>
        <v>660000000</v>
      </c>
      <c r="H28" s="26">
        <f>+H17-H18</f>
        <v>240000000</v>
      </c>
      <c r="I28" s="26">
        <f>+I17-I18</f>
        <v>590000000</v>
      </c>
      <c r="J28" s="27"/>
    </row>
    <row r="29" spans="1:10" x14ac:dyDescent="0.2">
      <c r="A29" s="28" t="s">
        <v>50</v>
      </c>
      <c r="B29" s="29">
        <f>+B13+B16-B21-B27-B24</f>
        <v>50000000</v>
      </c>
      <c r="C29" s="30"/>
      <c r="D29" s="29">
        <f>+D13+D16-D21-D27-D24</f>
        <v>30000000</v>
      </c>
      <c r="E29" s="29">
        <f>+E13+E16-E21-E27-E24</f>
        <v>340000000</v>
      </c>
      <c r="F29" s="30"/>
      <c r="G29" s="30"/>
      <c r="H29" s="30"/>
      <c r="I29" s="30"/>
      <c r="J29" s="31"/>
    </row>
    <row r="30" spans="1:10" x14ac:dyDescent="0.2">
      <c r="G30" s="32"/>
    </row>
    <row r="31" spans="1:10" x14ac:dyDescent="0.2">
      <c r="A31" s="33"/>
      <c r="D31" s="32"/>
    </row>
    <row r="32" spans="1:10" x14ac:dyDescent="0.2">
      <c r="A32" t="s">
        <v>34</v>
      </c>
      <c r="B32" s="32"/>
      <c r="G32" s="32"/>
    </row>
    <row r="33" spans="1:1" x14ac:dyDescent="0.2">
      <c r="A33" t="s">
        <v>35</v>
      </c>
    </row>
    <row r="34" spans="1:1" x14ac:dyDescent="0.2">
      <c r="A34" t="s">
        <v>36</v>
      </c>
    </row>
    <row r="35" spans="1:1" x14ac:dyDescent="0.2">
      <c r="A35" t="s">
        <v>37</v>
      </c>
    </row>
    <row r="36" spans="1:1" x14ac:dyDescent="0.2">
      <c r="A36" t="s">
        <v>51</v>
      </c>
    </row>
    <row r="37" spans="1:1" x14ac:dyDescent="0.2">
      <c r="A37" t="s">
        <v>38</v>
      </c>
    </row>
    <row r="38" spans="1:1" x14ac:dyDescent="0.2">
      <c r="A38" s="2" t="s">
        <v>39</v>
      </c>
    </row>
    <row r="39" spans="1:1" x14ac:dyDescent="0.2">
      <c r="A39" s="2" t="s">
        <v>40</v>
      </c>
    </row>
    <row r="40" spans="1:1" x14ac:dyDescent="0.2">
      <c r="A40" s="2" t="s">
        <v>41</v>
      </c>
    </row>
    <row r="41" spans="1:1" x14ac:dyDescent="0.2">
      <c r="A41" s="2" t="s">
        <v>42</v>
      </c>
    </row>
    <row r="42" spans="1:1" x14ac:dyDescent="0.2">
      <c r="A42" s="2" t="s">
        <v>43</v>
      </c>
    </row>
    <row r="43" spans="1:1" x14ac:dyDescent="0.2">
      <c r="A43" s="2" t="s">
        <v>44</v>
      </c>
    </row>
    <row r="44" spans="1:1" x14ac:dyDescent="0.2">
      <c r="A44" s="2" t="s">
        <v>45</v>
      </c>
    </row>
    <row r="45" spans="1:1" x14ac:dyDescent="0.2">
      <c r="A45" s="2" t="s">
        <v>46</v>
      </c>
    </row>
    <row r="46" spans="1:1" x14ac:dyDescent="0.2">
      <c r="A46" s="34" t="s">
        <v>47</v>
      </c>
    </row>
  </sheetData>
  <mergeCells count="15">
    <mergeCell ref="J9:J11"/>
    <mergeCell ref="J15:J19"/>
    <mergeCell ref="J21:J23"/>
    <mergeCell ref="J25:J27"/>
    <mergeCell ref="A8:A11"/>
    <mergeCell ref="F8:G8"/>
    <mergeCell ref="H8:I8"/>
    <mergeCell ref="B9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Cierre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2010-12-23T20:30:19Z</dcterms:created>
  <dcterms:modified xsi:type="dcterms:W3CDTF">2013-11-28T16:27:17Z</dcterms:modified>
</cp:coreProperties>
</file>