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oriega\Desktop\P. 509\"/>
    </mc:Choice>
  </mc:AlternateContent>
  <xr:revisionPtr revIDLastSave="0" documentId="13_ncr:1_{EB3B5A1D-7B09-4DE9-A359-89572D9E8C43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PUNTO 2" sheetId="1" r:id="rId1"/>
    <sheet name="PUNTO 3" sheetId="2" r:id="rId2"/>
    <sheet name="PUNTO 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F2" i="2"/>
  <c r="R2" i="2" s="1"/>
  <c r="B6" i="1"/>
</calcChain>
</file>

<file path=xl/sharedStrings.xml><?xml version="1.0" encoding="utf-8"?>
<sst xmlns="http://schemas.openxmlformats.org/spreadsheetml/2006/main" count="181" uniqueCount="105">
  <si>
    <t>Entidad</t>
  </si>
  <si>
    <t>Presupuesto</t>
  </si>
  <si>
    <t>Proyecto</t>
  </si>
  <si>
    <t>Indicador</t>
  </si>
  <si>
    <t>Meta</t>
  </si>
  <si>
    <t>Punto, línea o proyecto especifico de inversión</t>
  </si>
  <si>
    <t>Contratista</t>
  </si>
  <si>
    <t xml:space="preserve">Proceso de selección </t>
  </si>
  <si>
    <t>Objeto contractual</t>
  </si>
  <si>
    <t>Presupuesto inicial</t>
  </si>
  <si>
    <t>Fuente de financiación</t>
  </si>
  <si>
    <t>Fecha de inicio</t>
  </si>
  <si>
    <t>Plazo inicial de ejecución</t>
  </si>
  <si>
    <t>Estado actual</t>
  </si>
  <si>
    <t>Avance técnico de ejecución a la fecha</t>
  </si>
  <si>
    <t>Avance de ejecución financiera</t>
  </si>
  <si>
    <t>Adiciones</t>
  </si>
  <si>
    <t>Prorrogas</t>
  </si>
  <si>
    <t>Modificaciones</t>
  </si>
  <si>
    <t>Suspensiones</t>
  </si>
  <si>
    <t>Proyección de terminación en plazo</t>
  </si>
  <si>
    <t>Presupuesto final</t>
  </si>
  <si>
    <t>Proceso de selección</t>
  </si>
  <si>
    <t xml:space="preserve">No aplica </t>
  </si>
  <si>
    <t>Secretaría Distrital de Hacienda 2020</t>
  </si>
  <si>
    <t>Secretaría Distrital de Hacienda 2021</t>
  </si>
  <si>
    <t>Lotería de Bogotá</t>
  </si>
  <si>
    <t>FONCEP 2020</t>
  </si>
  <si>
    <t>No aplica</t>
  </si>
  <si>
    <t>FONCEP 2021</t>
  </si>
  <si>
    <t>UAECD</t>
  </si>
  <si>
    <t>FUNCIONAMIENTO</t>
  </si>
  <si>
    <t>Línea: 47
Rubro: Servicios de publicidad y el suministro de espacio o tiempo publicitarios (3-1-2-02-02-03-0003-010)</t>
  </si>
  <si>
    <t>Se informa que este gasto se cargo a funcionamiento.</t>
  </si>
  <si>
    <t>7841 - FORTALECIMIENTO
INSTITUCIONAL DE LA UNIDAD
ADMINISTRATIVA ESPECIAL DE
CATASTRO DISTRITAL - UAECD</t>
  </si>
  <si>
    <t>Línea: 304</t>
  </si>
  <si>
    <t>Ejecutar el 100% del plan de sostenibilidad de MIPG</t>
  </si>
  <si>
    <t>Ejecutar el 95% del plan de sostenibilidad de MIPG</t>
  </si>
  <si>
    <t xml:space="preserve">Para el indicador se programó el 91% y se logró el 100% de la vigencia 2020.
Se informa que este gasto se cargo a esta meta.  </t>
  </si>
  <si>
    <t>7839 - FORTALECIMIENTO DE LA
INFRAESTRUCTURA DE DATOS
ESPACIALES DE BOGOTÁ COMO
HERRAMIENTA PARA LA INTEGRACIÓN DE LA INFORMACIÓN DE LAS
ENTIDADES DISTRITALES PARA
LA TOMA DE DECISIONES</t>
  </si>
  <si>
    <t>Línea: 302</t>
  </si>
  <si>
    <t>Actualizar el 90% de las capas de información geográfica durante el cuatrienio, fortaleciendo la infraestructura de datos espaciales del Distrito Capital - IDECA</t>
  </si>
  <si>
    <t>% de capas de información geográfica 2020</t>
  </si>
  <si>
    <t xml:space="preserve">El indicador se programo el 9% y se logró el 12% para un porcentaje de ejecución del 133% de esa meta.
Se informa que este gasto se cargo a esta meta.  </t>
  </si>
  <si>
    <t xml:space="preserve">Observaciones </t>
  </si>
  <si>
    <t>RADIO TELEVISIÓN NACIONAL DE COLOMBIA - RTVC</t>
  </si>
  <si>
    <t>Contratación Directa</t>
  </si>
  <si>
    <t>Prestar los servicios de estrategia para la divulgación y difusión de los avisos de ley y contenido de interés para la ciudadanía en cumplimiento de la misionalidad y metas de la Unidad Administrativa Especial de Catastro Distrital</t>
  </si>
  <si>
    <t>01-12 Otros Distrito</t>
  </si>
  <si>
    <t>Cinco (05) meses o hasta agotar presupuesto</t>
  </si>
  <si>
    <t>En ejecución</t>
  </si>
  <si>
    <t xml:space="preserve">A la fecha se ha ejecutado el valor de $306.725.422 equivalente al 92,46% del valor inicial del contrato ($331.706.000) </t>
  </si>
  <si>
    <t xml:space="preserve">A la fecha se ha pagado al contratista el valor de $172.710.425, equivalente al  52% del valor inicial del contrato ($331.706.000) </t>
  </si>
  <si>
    <t>5 meses y 25 días o hasta agotar presupuesto</t>
  </si>
  <si>
    <t>23 días</t>
  </si>
  <si>
    <t xml:space="preserve">UAECD </t>
  </si>
  <si>
    <t>3-1-2-02-02-03-0003-010 (Servicios de publicidad y el suministro de espacio o tiempo publicitarios)</t>
  </si>
  <si>
    <t>Prestación de servicios de promoción, divulgación y difusión para los procesos de apoyo y misionales de la UAECD.</t>
  </si>
  <si>
    <t>10 meses</t>
  </si>
  <si>
    <t>Estudios Previos</t>
  </si>
  <si>
    <t>7841 - Fortalecimiento Institucional de la Unidad Administrativa Especial de Catastro Distrital - UAECD</t>
  </si>
  <si>
    <t>03-490 Rendimientos Financieros de Libre Destinación</t>
  </si>
  <si>
    <t>3-1-2-02-02-03-0003-013 (Otros servicios profesionales y técnicos n.c.p.)</t>
  </si>
  <si>
    <t>7839 - Fortalecimiento de la Infraestructura de Datos Espaciales de Bogotá como herramienta para la
integración de la información de las entidades distritales para la toma de decisiones</t>
  </si>
  <si>
    <t xml:space="preserve">SECRETARIA DISTRITAL DE HACIENDA </t>
  </si>
  <si>
    <t>no aplica</t>
  </si>
  <si>
    <t xml:space="preserve">Acomedios Publicidad y Mercadeo </t>
  </si>
  <si>
    <t xml:space="preserve">Selección Abreviada </t>
  </si>
  <si>
    <t>Funcionamiento</t>
  </si>
  <si>
    <t>Terminado</t>
  </si>
  <si>
    <t>Adición por la suma de: $283,570,740.00</t>
  </si>
  <si>
    <t>Prórroga hasta el 31/08/2021</t>
  </si>
  <si>
    <t xml:space="preserve">Unión Temporal SM - CM </t>
  </si>
  <si>
    <t xml:space="preserve">Licitación Pública </t>
  </si>
  <si>
    <t>7516 - El porcentaje para el presupuesto de inversión para este contrato corresponde al 35%</t>
  </si>
  <si>
    <t xml:space="preserve">Empresa de Telecomunicaciones de Bogotá S.A. E.S.P. </t>
  </si>
  <si>
    <t>Invitación directa</t>
  </si>
  <si>
    <t>Prestar los servicios de Central de Medios para estructurar y ejecutar estrategias de divulgación en medios de comunicación con el fin de difundir la gestión institucional, las acciones formuladas en el plan comercial y de mercadeo de la LOTERÍA DE BOGOTÁ, así́ como las campañas para combatir juego ilegal e incentivar la compra de los productos lotería a nivel nacional y de las apuestas permanentes o chance en Bogotá́ y Cundinamarca</t>
  </si>
  <si>
    <t>Recursos propios</t>
  </si>
  <si>
    <t>1 año</t>
  </si>
  <si>
    <t>$325.000.000 Se hace necesario adicionar el valor del contrato con el fin de dar continuidad a las campañas de las próximas mecánicas promocionales y a las estrategias planteadas en el plan comercial y de mercadeo, así como promover el juego legal</t>
  </si>
  <si>
    <t>62 días Se hace necesario prorrogar el plazo del contrato con el fin de dar continuidad a las campañas de las próximas mecánicas promocionales y a las estrategias planteadas en el plan comercial y de mercadeo, así como promover el juego legal</t>
  </si>
  <si>
    <t>N/A</t>
  </si>
  <si>
    <t>10 días</t>
  </si>
  <si>
    <t>Cyclelogic Colombia S.A.S.</t>
  </si>
  <si>
    <t>Prestar el servicio de envío de mensajes de texto SMS unidireccionales dirigidos a clientes registrados en la página web de la Lotería de Bogotá y a clientes potenciales con información de las campañas comerciales que se adelanten a través de cualquiera de sus canales de venta</t>
  </si>
  <si>
    <t>376 días</t>
  </si>
  <si>
    <t>85 días</t>
  </si>
  <si>
    <t>Fénix Media Group S.A.S.</t>
  </si>
  <si>
    <t>Invitación privada</t>
  </si>
  <si>
    <t>Prestar los servicios de agencia de publicidad y marketing digital para la LOTERÍA DE BOGOTÁ, para la gestión de desarrollo, divulgación y conceptualización de campañas, piezas gráficas, comerciales, cuñas radiales y email marketing, en línea con las estrategias de control al juego ilegal de lotería y apuestas  permanentes- chance, así como la realización, producción, postproducción y edición de material audiovisual que se utilice en la comunicación de las marcas y productos operados por la Lotería de Bogotá</t>
  </si>
  <si>
    <t>117 días</t>
  </si>
  <si>
    <t>Prestar los servicios de Central de Medios para estructurar y ejecutar estrategias de divulgación en medios de comunicación con el fin de difundir la gestión institucional, las acciones formuladas en el plan comercial y de mercadeo de la LOTERÍA DE BOGOTÁ, así́ como las campañas para promover el juego legal e incentivar la compra de los productos lotería a nivel nacional, apuestas permanentes o chance en Bogotá́ y Cundinamarca y los juegos de competencia de la entidad</t>
  </si>
  <si>
    <t>Recursos propios
Decreto ( 576)</t>
  </si>
  <si>
    <t>1/11/2021 aproximadamente</t>
  </si>
  <si>
    <t>420 días</t>
  </si>
  <si>
    <t>Elaboración pliegos</t>
  </si>
  <si>
    <r>
      <rPr>
        <b/>
        <sz val="11"/>
        <color theme="1"/>
        <rFont val="Calibri"/>
        <family val="2"/>
        <scheme val="minor"/>
      </rPr>
      <t>Contrato 200183</t>
    </r>
    <r>
      <rPr>
        <sz val="11"/>
        <color theme="1"/>
        <rFont val="Calibri"/>
        <family val="2"/>
        <scheme val="minor"/>
      </rPr>
      <t xml:space="preserve">
Prestar servicios integrales requeridos para la estructuración, negociación y ejecución de los planes de medios para la implementación de estrategias de comunicación ATL y BTL, solicitadas por la Secretaría Distrital de Hacienda, tanto en medios tradicionales de comunicación, como en otros espacios.</t>
    </r>
  </si>
  <si>
    <r>
      <rPr>
        <b/>
        <sz val="11"/>
        <color theme="1"/>
        <rFont val="Calibri"/>
        <family val="2"/>
        <scheme val="minor"/>
      </rPr>
      <t>Contrato 210376</t>
    </r>
    <r>
      <rPr>
        <sz val="11"/>
        <color theme="1"/>
        <rFont val="Calibri"/>
        <family val="2"/>
        <scheme val="minor"/>
      </rPr>
      <t xml:space="preserve">
Prestar    los    servicios    integrales    de    central    medios    para la planeación,  producción  y  ejecución  de  compañas  de  divulgación, impresos,  material  p.o.p,  videos  y  piezas  institucionales  a  fin  de divulgar   contenidos   de   la   Secretaría   Distrital   de   Hacienda,   de conformidad con lo establecido en el pliego de condiciones</t>
    </r>
  </si>
  <si>
    <t>Fortalecimiento comercial y operativo de la Lotería de Bogotá 2021</t>
  </si>
  <si>
    <t>320 Millones En Ejecución de Plan de Inversión  en Gestión Comercial</t>
  </si>
  <si>
    <t>Valor en Millones de recursos ejecutados.
 Plan de Inversión. Fortalecimiento comercial y operativo de la Lotería de Bogotá. 
Corte a Agosto 160,5 Millones 50%</t>
  </si>
  <si>
    <t>Fortalecimiento comercial y operativo de la Lotería de Bogotá 2020</t>
  </si>
  <si>
    <t>354 Millones En Ejecución de Plan de Inversión  en Gestión Comercial</t>
  </si>
  <si>
    <t>Valor en Millones de recursos ejecutados.
 Plan de Inversión. Fortalecimiento comercial y operativo de la Lotería de Bogotá. 
Corte a Diciembre  354 Millones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</si>
</sst>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[$$-240A]\ #,##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justify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0" borderId="1" xfId="1" applyFont="1" applyBorder="1" applyAlignment="1">
      <alignment horizontal="left" vertical="center" wrapText="1"/>
    </xf>
    <xf numFmtId="44" fontId="2" fillId="0" borderId="1" xfId="1" applyFont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right"/>
    </xf>
    <xf numFmtId="0" fontId="0" fillId="0" borderId="1" xfId="0" applyFont="1" applyBorder="1" applyAlignment="1">
      <alignment horizontal="justify" vertical="center"/>
    </xf>
    <xf numFmtId="1" fontId="0" fillId="0" borderId="1" xfId="0" applyNumberFormat="1" applyFont="1" applyBorder="1" applyAlignment="1">
      <alignment horizontal="justify" vertical="center" wrapText="1"/>
    </xf>
    <xf numFmtId="9" fontId="0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44" fontId="1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sqref="A1:G1"/>
    </sheetView>
  </sheetViews>
  <sheetFormatPr baseColWidth="10" defaultRowHeight="15" x14ac:dyDescent="0.25"/>
  <cols>
    <col min="1" max="1" width="33.85546875" customWidth="1"/>
    <col min="2" max="2" width="33.42578125" customWidth="1"/>
    <col min="3" max="3" width="42.7109375" customWidth="1"/>
    <col min="4" max="4" width="48.28515625" customWidth="1"/>
    <col min="5" max="5" width="21.85546875" customWidth="1"/>
    <col min="6" max="6" width="30.7109375" customWidth="1"/>
    <col min="7" max="7" width="46.140625" customWidth="1"/>
  </cols>
  <sheetData>
    <row r="1" spans="1:7" ht="44.25" customHeight="1" x14ac:dyDescent="0.25">
      <c r="A1" s="40" t="s">
        <v>0</v>
      </c>
      <c r="B1" s="40" t="s">
        <v>1</v>
      </c>
      <c r="C1" s="40" t="s">
        <v>2</v>
      </c>
      <c r="D1" s="40" t="s">
        <v>5</v>
      </c>
      <c r="E1" s="40" t="s">
        <v>4</v>
      </c>
      <c r="F1" s="40" t="s">
        <v>3</v>
      </c>
      <c r="G1" s="40" t="s">
        <v>44</v>
      </c>
    </row>
    <row r="2" spans="1:7" x14ac:dyDescent="0.25">
      <c r="A2" s="6" t="s">
        <v>24</v>
      </c>
      <c r="B2" s="7">
        <v>850712220</v>
      </c>
      <c r="C2" s="7" t="s">
        <v>23</v>
      </c>
      <c r="D2" s="7" t="s">
        <v>23</v>
      </c>
      <c r="E2" s="7" t="s">
        <v>23</v>
      </c>
      <c r="F2" s="7" t="s">
        <v>23</v>
      </c>
      <c r="G2" s="8"/>
    </row>
    <row r="3" spans="1:7" x14ac:dyDescent="0.25">
      <c r="A3" s="6" t="s">
        <v>25</v>
      </c>
      <c r="B3" s="7">
        <v>1435601000</v>
      </c>
      <c r="C3" s="7" t="s">
        <v>23</v>
      </c>
      <c r="D3" s="7" t="s">
        <v>23</v>
      </c>
      <c r="E3" s="7" t="s">
        <v>23</v>
      </c>
      <c r="F3" s="7" t="s">
        <v>23</v>
      </c>
      <c r="G3" s="8"/>
    </row>
    <row r="4" spans="1:7" ht="26.25" customHeight="1" x14ac:dyDescent="0.25">
      <c r="A4" s="6" t="s">
        <v>27</v>
      </c>
      <c r="B4" s="6">
        <v>142763337</v>
      </c>
      <c r="C4" s="7" t="s">
        <v>28</v>
      </c>
      <c r="D4" s="7" t="s">
        <v>28</v>
      </c>
      <c r="E4" s="7" t="s">
        <v>28</v>
      </c>
      <c r="F4" s="7" t="s">
        <v>28</v>
      </c>
      <c r="G4" s="6"/>
    </row>
    <row r="5" spans="1:7" ht="24.75" customHeight="1" x14ac:dyDescent="0.25">
      <c r="A5" s="6" t="s">
        <v>29</v>
      </c>
      <c r="B5" s="6">
        <v>141320100</v>
      </c>
      <c r="C5" s="7" t="s">
        <v>28</v>
      </c>
      <c r="D5" s="7" t="s">
        <v>28</v>
      </c>
      <c r="E5" s="7" t="s">
        <v>28</v>
      </c>
      <c r="F5" s="7" t="s">
        <v>28</v>
      </c>
      <c r="G5" s="6"/>
    </row>
    <row r="6" spans="1:7" ht="64.5" customHeight="1" x14ac:dyDescent="0.25">
      <c r="A6" s="6" t="s">
        <v>30</v>
      </c>
      <c r="B6" s="6">
        <f>51706000</f>
        <v>51706000</v>
      </c>
      <c r="C6" s="7" t="s">
        <v>31</v>
      </c>
      <c r="D6" s="6" t="s">
        <v>32</v>
      </c>
      <c r="E6" s="6"/>
      <c r="F6" s="6"/>
      <c r="G6" s="6" t="s">
        <v>33</v>
      </c>
    </row>
    <row r="7" spans="1:7" ht="71.25" customHeight="1" x14ac:dyDescent="0.25">
      <c r="A7" s="6" t="s">
        <v>30</v>
      </c>
      <c r="B7" s="6">
        <v>100000000</v>
      </c>
      <c r="C7" s="7" t="s">
        <v>34</v>
      </c>
      <c r="D7" s="6" t="s">
        <v>35</v>
      </c>
      <c r="E7" s="6" t="s">
        <v>36</v>
      </c>
      <c r="F7" s="6" t="s">
        <v>37</v>
      </c>
      <c r="G7" s="6" t="s">
        <v>38</v>
      </c>
    </row>
    <row r="8" spans="1:7" ht="117.75" customHeight="1" x14ac:dyDescent="0.25">
      <c r="A8" s="6" t="s">
        <v>30</v>
      </c>
      <c r="B8" s="6">
        <v>180000000</v>
      </c>
      <c r="C8" s="7" t="s">
        <v>39</v>
      </c>
      <c r="D8" s="6" t="s">
        <v>40</v>
      </c>
      <c r="E8" s="6" t="s">
        <v>41</v>
      </c>
      <c r="F8" s="6" t="s">
        <v>42</v>
      </c>
      <c r="G8" s="6" t="s">
        <v>43</v>
      </c>
    </row>
    <row r="9" spans="1:7" ht="76.5" x14ac:dyDescent="0.25">
      <c r="A9" s="39" t="s">
        <v>26</v>
      </c>
      <c r="B9" s="34">
        <v>320000000</v>
      </c>
      <c r="C9" s="35">
        <v>7516</v>
      </c>
      <c r="D9" s="35" t="s">
        <v>99</v>
      </c>
      <c r="E9" s="36" t="s">
        <v>100</v>
      </c>
      <c r="F9" s="37" t="s">
        <v>101</v>
      </c>
      <c r="G9" s="38"/>
    </row>
    <row r="10" spans="1:7" ht="89.25" x14ac:dyDescent="0.25">
      <c r="A10" s="39" t="s">
        <v>26</v>
      </c>
      <c r="B10" s="34">
        <v>354000000</v>
      </c>
      <c r="C10" s="35">
        <v>7516</v>
      </c>
      <c r="D10" s="35" t="s">
        <v>102</v>
      </c>
      <c r="E10" s="36" t="s">
        <v>103</v>
      </c>
      <c r="F10" s="37" t="s">
        <v>104</v>
      </c>
      <c r="G10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"/>
  <sheetViews>
    <sheetView workbookViewId="0">
      <selection sqref="A1:R1"/>
    </sheetView>
  </sheetViews>
  <sheetFormatPr baseColWidth="10" defaultRowHeight="15" x14ac:dyDescent="0.25"/>
  <cols>
    <col min="1" max="1" width="30.85546875" customWidth="1"/>
    <col min="2" max="2" width="15.5703125" customWidth="1"/>
    <col min="4" max="4" width="20" bestFit="1" customWidth="1"/>
    <col min="5" max="5" width="17.5703125" bestFit="1" customWidth="1"/>
    <col min="6" max="6" width="18" bestFit="1" customWidth="1"/>
    <col min="7" max="7" width="21.42578125" bestFit="1" customWidth="1"/>
    <col min="8" max="8" width="14.140625" bestFit="1" customWidth="1"/>
    <col min="9" max="9" width="23.42578125" bestFit="1" customWidth="1"/>
    <col min="10" max="10" width="12.5703125" bestFit="1" customWidth="1"/>
    <col min="11" max="11" width="35.28515625" bestFit="1" customWidth="1"/>
    <col min="12" max="12" width="28.85546875" bestFit="1" customWidth="1"/>
    <col min="13" max="13" width="19.85546875" customWidth="1"/>
    <col min="15" max="15" width="14.42578125" bestFit="1" customWidth="1"/>
    <col min="16" max="16" width="13.140625" bestFit="1" customWidth="1"/>
    <col min="17" max="17" width="33" bestFit="1" customWidth="1"/>
    <col min="18" max="18" width="17.5703125" bestFit="1" customWidth="1"/>
  </cols>
  <sheetData>
    <row r="1" spans="1:18" ht="46.5" customHeight="1" x14ac:dyDescent="0.25">
      <c r="A1" s="41" t="s">
        <v>0</v>
      </c>
      <c r="B1" s="41" t="s">
        <v>2</v>
      </c>
      <c r="C1" s="41" t="s">
        <v>6</v>
      </c>
      <c r="D1" s="41" t="s">
        <v>7</v>
      </c>
      <c r="E1" s="41" t="s">
        <v>8</v>
      </c>
      <c r="F1" s="41" t="s">
        <v>9</v>
      </c>
      <c r="G1" s="41" t="s">
        <v>10</v>
      </c>
      <c r="H1" s="41" t="s">
        <v>11</v>
      </c>
      <c r="I1" s="41" t="s">
        <v>12</v>
      </c>
      <c r="J1" s="41" t="s">
        <v>13</v>
      </c>
      <c r="K1" s="41" t="s">
        <v>14</v>
      </c>
      <c r="L1" s="41" t="s">
        <v>15</v>
      </c>
      <c r="M1" s="41" t="s">
        <v>16</v>
      </c>
      <c r="N1" s="41" t="s">
        <v>17</v>
      </c>
      <c r="O1" s="41" t="s">
        <v>18</v>
      </c>
      <c r="P1" s="41" t="s">
        <v>19</v>
      </c>
      <c r="Q1" s="41" t="s">
        <v>20</v>
      </c>
      <c r="R1" s="41" t="s">
        <v>21</v>
      </c>
    </row>
    <row r="2" spans="1:18" ht="240" x14ac:dyDescent="0.25">
      <c r="A2" s="9" t="s">
        <v>30</v>
      </c>
      <c r="B2" s="9"/>
      <c r="C2" s="9" t="s">
        <v>45</v>
      </c>
      <c r="D2" s="9" t="s">
        <v>46</v>
      </c>
      <c r="E2" s="9" t="s">
        <v>47</v>
      </c>
      <c r="F2" s="13">
        <f>51706000+100000000+180000000</f>
        <v>331706000</v>
      </c>
      <c r="G2" s="9" t="s">
        <v>48</v>
      </c>
      <c r="H2" s="14">
        <v>44169</v>
      </c>
      <c r="I2" s="9" t="s">
        <v>49</v>
      </c>
      <c r="J2" s="9" t="s">
        <v>50</v>
      </c>
      <c r="K2" s="15" t="s">
        <v>51</v>
      </c>
      <c r="L2" s="15" t="s">
        <v>52</v>
      </c>
      <c r="M2" s="13">
        <f>33491042+132361958</f>
        <v>165853000</v>
      </c>
      <c r="N2" s="9" t="s">
        <v>53</v>
      </c>
      <c r="O2" s="16">
        <v>2</v>
      </c>
      <c r="P2" s="9" t="s">
        <v>28</v>
      </c>
      <c r="Q2" s="16" t="s">
        <v>54</v>
      </c>
      <c r="R2" s="17">
        <f>F2+M2</f>
        <v>497559000</v>
      </c>
    </row>
    <row r="3" spans="1:18" ht="315" x14ac:dyDescent="0.25">
      <c r="A3" s="19" t="s">
        <v>64</v>
      </c>
      <c r="B3" s="20" t="s">
        <v>65</v>
      </c>
      <c r="C3" s="20" t="s">
        <v>66</v>
      </c>
      <c r="D3" s="20" t="s">
        <v>67</v>
      </c>
      <c r="E3" s="9" t="s">
        <v>97</v>
      </c>
      <c r="F3" s="21">
        <v>567141480</v>
      </c>
      <c r="G3" s="18" t="s">
        <v>68</v>
      </c>
      <c r="H3" s="22">
        <v>44018</v>
      </c>
      <c r="I3" s="22">
        <v>44260</v>
      </c>
      <c r="J3" s="18" t="s">
        <v>69</v>
      </c>
      <c r="K3" s="23">
        <v>1</v>
      </c>
      <c r="L3" s="24">
        <v>0.71914725640123045</v>
      </c>
      <c r="M3" s="25" t="s">
        <v>70</v>
      </c>
      <c r="N3" s="25" t="s">
        <v>71</v>
      </c>
      <c r="O3" s="18">
        <v>0</v>
      </c>
      <c r="P3" s="18">
        <v>0</v>
      </c>
      <c r="Q3" s="18" t="s">
        <v>65</v>
      </c>
      <c r="R3" s="21">
        <v>850712220</v>
      </c>
    </row>
    <row r="4" spans="1:18" ht="360" x14ac:dyDescent="0.25">
      <c r="A4" s="19" t="s">
        <v>64</v>
      </c>
      <c r="B4" s="20" t="s">
        <v>65</v>
      </c>
      <c r="C4" s="20" t="s">
        <v>72</v>
      </c>
      <c r="D4" s="20" t="s">
        <v>73</v>
      </c>
      <c r="E4" s="26" t="s">
        <v>98</v>
      </c>
      <c r="F4" s="21">
        <v>1435601000</v>
      </c>
      <c r="G4" s="18" t="s">
        <v>68</v>
      </c>
      <c r="H4" s="22">
        <v>44440</v>
      </c>
      <c r="I4" s="22">
        <v>44805</v>
      </c>
      <c r="J4" s="18" t="s">
        <v>50</v>
      </c>
      <c r="K4" s="23">
        <v>0.05</v>
      </c>
      <c r="L4" s="27">
        <v>0</v>
      </c>
      <c r="M4" s="18">
        <v>0</v>
      </c>
      <c r="N4" s="18">
        <v>0</v>
      </c>
      <c r="O4" s="18">
        <v>0</v>
      </c>
      <c r="P4" s="18">
        <v>0</v>
      </c>
      <c r="Q4" s="18" t="s">
        <v>65</v>
      </c>
      <c r="R4" s="21">
        <v>1435601000</v>
      </c>
    </row>
    <row r="5" spans="1:18" ht="409.5" x14ac:dyDescent="0.25">
      <c r="A5" s="18" t="s">
        <v>26</v>
      </c>
      <c r="B5" s="16" t="s">
        <v>74</v>
      </c>
      <c r="C5" s="28" t="s">
        <v>75</v>
      </c>
      <c r="D5" s="16" t="s">
        <v>76</v>
      </c>
      <c r="E5" s="16" t="s">
        <v>77</v>
      </c>
      <c r="F5" s="29">
        <v>859144054</v>
      </c>
      <c r="G5" s="16" t="s">
        <v>78</v>
      </c>
      <c r="H5" s="30">
        <v>44057</v>
      </c>
      <c r="I5" s="16" t="s">
        <v>79</v>
      </c>
      <c r="J5" s="16" t="s">
        <v>50</v>
      </c>
      <c r="K5" s="31">
        <v>0.97629999999999995</v>
      </c>
      <c r="L5" s="31">
        <v>0.61250000000000004</v>
      </c>
      <c r="M5" s="29" t="s">
        <v>80</v>
      </c>
      <c r="N5" s="16" t="s">
        <v>81</v>
      </c>
      <c r="O5" s="16" t="s">
        <v>82</v>
      </c>
      <c r="P5" s="16" t="s">
        <v>82</v>
      </c>
      <c r="Q5" s="16" t="s">
        <v>83</v>
      </c>
      <c r="R5" s="29">
        <v>1184144054</v>
      </c>
    </row>
    <row r="6" spans="1:18" ht="285" x14ac:dyDescent="0.25">
      <c r="A6" s="18" t="s">
        <v>26</v>
      </c>
      <c r="B6" s="16" t="s">
        <v>82</v>
      </c>
      <c r="C6" s="16" t="s">
        <v>84</v>
      </c>
      <c r="D6" s="16" t="s">
        <v>76</v>
      </c>
      <c r="E6" s="29" t="s">
        <v>85</v>
      </c>
      <c r="F6" s="29">
        <v>20000000</v>
      </c>
      <c r="G6" s="30" t="s">
        <v>78</v>
      </c>
      <c r="H6" s="30">
        <v>44179</v>
      </c>
      <c r="I6" s="16" t="s">
        <v>86</v>
      </c>
      <c r="J6" s="16" t="s">
        <v>50</v>
      </c>
      <c r="K6" s="31">
        <v>0.77390000000000003</v>
      </c>
      <c r="L6" s="31">
        <v>0.24540000000000001</v>
      </c>
      <c r="M6" s="29">
        <v>0</v>
      </c>
      <c r="N6" s="16" t="s">
        <v>82</v>
      </c>
      <c r="O6" s="16" t="s">
        <v>82</v>
      </c>
      <c r="P6" s="16" t="s">
        <v>82</v>
      </c>
      <c r="Q6" s="16" t="s">
        <v>87</v>
      </c>
      <c r="R6" s="29">
        <v>20000000</v>
      </c>
    </row>
    <row r="7" spans="1:18" ht="409.5" x14ac:dyDescent="0.25">
      <c r="A7" s="18" t="s">
        <v>26</v>
      </c>
      <c r="B7" s="16" t="s">
        <v>82</v>
      </c>
      <c r="C7" s="16" t="s">
        <v>88</v>
      </c>
      <c r="D7" s="16" t="s">
        <v>89</v>
      </c>
      <c r="E7" s="16" t="s">
        <v>90</v>
      </c>
      <c r="F7" s="29">
        <v>348874709</v>
      </c>
      <c r="G7" s="16" t="s">
        <v>78</v>
      </c>
      <c r="H7" s="30">
        <v>44230</v>
      </c>
      <c r="I7" s="16" t="s">
        <v>79</v>
      </c>
      <c r="J7" s="16" t="s">
        <v>50</v>
      </c>
      <c r="K7" s="31">
        <v>0.67500000000000004</v>
      </c>
      <c r="L7" s="31">
        <v>0.27689999999999998</v>
      </c>
      <c r="M7" s="29">
        <v>0</v>
      </c>
      <c r="N7" s="16" t="s">
        <v>82</v>
      </c>
      <c r="O7" s="16" t="s">
        <v>82</v>
      </c>
      <c r="P7" s="32" t="s">
        <v>82</v>
      </c>
      <c r="Q7" s="32" t="s">
        <v>91</v>
      </c>
      <c r="R7" s="33">
        <v>348874709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workbookViewId="0">
      <selection sqref="A1:I1"/>
    </sheetView>
  </sheetViews>
  <sheetFormatPr baseColWidth="10" defaultRowHeight="15" x14ac:dyDescent="0.25"/>
  <cols>
    <col min="2" max="2" width="32.5703125" customWidth="1"/>
    <col min="3" max="3" width="19.5703125" bestFit="1" customWidth="1"/>
    <col min="4" max="4" width="17.5703125" bestFit="1" customWidth="1"/>
    <col min="5" max="5" width="18" bestFit="1" customWidth="1"/>
    <col min="6" max="6" width="31.28515625" customWidth="1"/>
    <col min="7" max="8" width="23.140625" customWidth="1"/>
    <col min="9" max="9" width="32.28515625" customWidth="1"/>
  </cols>
  <sheetData>
    <row r="1" spans="1:9" ht="48" customHeight="1" x14ac:dyDescent="0.25">
      <c r="A1" s="41" t="s">
        <v>0</v>
      </c>
      <c r="B1" s="41" t="s">
        <v>2</v>
      </c>
      <c r="C1" s="41" t="s">
        <v>22</v>
      </c>
      <c r="D1" s="41" t="s">
        <v>8</v>
      </c>
      <c r="E1" s="41" t="s">
        <v>9</v>
      </c>
      <c r="F1" s="41" t="s">
        <v>10</v>
      </c>
      <c r="G1" s="41" t="s">
        <v>11</v>
      </c>
      <c r="H1" s="41" t="s">
        <v>12</v>
      </c>
      <c r="I1" s="41" t="s">
        <v>13</v>
      </c>
    </row>
    <row r="2" spans="1:9" ht="135" x14ac:dyDescent="0.25">
      <c r="A2" s="1" t="s">
        <v>55</v>
      </c>
      <c r="B2" s="1" t="s">
        <v>56</v>
      </c>
      <c r="C2" s="1" t="s">
        <v>46</v>
      </c>
      <c r="D2" s="1" t="s">
        <v>57</v>
      </c>
      <c r="E2" s="2">
        <v>40000000</v>
      </c>
      <c r="F2" s="1" t="s">
        <v>48</v>
      </c>
      <c r="G2" s="4">
        <v>44501</v>
      </c>
      <c r="H2" s="5" t="s">
        <v>58</v>
      </c>
      <c r="I2" s="1" t="s">
        <v>59</v>
      </c>
    </row>
    <row r="3" spans="1:9" ht="135" x14ac:dyDescent="0.25">
      <c r="A3" s="1" t="s">
        <v>55</v>
      </c>
      <c r="B3" s="1" t="s">
        <v>60</v>
      </c>
      <c r="C3" s="1" t="s">
        <v>46</v>
      </c>
      <c r="D3" s="1" t="s">
        <v>57</v>
      </c>
      <c r="E3" s="2">
        <v>100000000</v>
      </c>
      <c r="F3" s="1" t="s">
        <v>61</v>
      </c>
      <c r="G3" s="4">
        <v>44501</v>
      </c>
      <c r="H3" s="5" t="s">
        <v>58</v>
      </c>
      <c r="I3" s="1" t="s">
        <v>59</v>
      </c>
    </row>
    <row r="4" spans="1:9" ht="135" x14ac:dyDescent="0.25">
      <c r="A4" s="1" t="s">
        <v>55</v>
      </c>
      <c r="B4" s="1" t="s">
        <v>62</v>
      </c>
      <c r="C4" s="1" t="s">
        <v>46</v>
      </c>
      <c r="D4" s="1" t="s">
        <v>57</v>
      </c>
      <c r="E4" s="2">
        <v>11706000</v>
      </c>
      <c r="F4" s="1" t="s">
        <v>48</v>
      </c>
      <c r="G4" s="4">
        <v>44501</v>
      </c>
      <c r="H4" s="5" t="s">
        <v>58</v>
      </c>
      <c r="I4" s="1" t="s">
        <v>59</v>
      </c>
    </row>
    <row r="5" spans="1:9" ht="135" x14ac:dyDescent="0.25">
      <c r="A5" s="1" t="s">
        <v>55</v>
      </c>
      <c r="B5" s="3" t="s">
        <v>63</v>
      </c>
      <c r="C5" s="1" t="s">
        <v>46</v>
      </c>
      <c r="D5" s="1" t="s">
        <v>57</v>
      </c>
      <c r="E5" s="2">
        <v>117565897</v>
      </c>
      <c r="F5" s="1" t="s">
        <v>48</v>
      </c>
      <c r="G5" s="4">
        <v>44501</v>
      </c>
      <c r="H5" s="5" t="s">
        <v>58</v>
      </c>
      <c r="I5" s="1" t="s">
        <v>59</v>
      </c>
    </row>
    <row r="6" spans="1:9" ht="409.5" x14ac:dyDescent="0.25">
      <c r="A6" s="10" t="s">
        <v>26</v>
      </c>
      <c r="B6" s="10" t="s">
        <v>82</v>
      </c>
      <c r="C6" s="10" t="s">
        <v>76</v>
      </c>
      <c r="D6" s="10" t="s">
        <v>92</v>
      </c>
      <c r="E6" s="11">
        <v>1500000000</v>
      </c>
      <c r="F6" s="10" t="s">
        <v>93</v>
      </c>
      <c r="G6" s="12" t="s">
        <v>94</v>
      </c>
      <c r="H6" s="10" t="s">
        <v>95</v>
      </c>
      <c r="I6" s="1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PUNTO 2</vt:lpstr>
      <vt:lpstr>PUNTO 3</vt:lpstr>
      <vt:lpstr>PUNTO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Ana Maria Noriega Garcia</cp:lastModifiedBy>
  <dcterms:created xsi:type="dcterms:W3CDTF">2021-10-04T14:54:12Z</dcterms:created>
  <dcterms:modified xsi:type="dcterms:W3CDTF">2021-10-07T00:01:34Z</dcterms:modified>
</cp:coreProperties>
</file>