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 (1)/2022/RANQUIN/BASES/JUNIO/"/>
    </mc:Choice>
  </mc:AlternateContent>
  <xr:revisionPtr revIDLastSave="44" documentId="13_ncr:1_{26DDC652-DD4F-42CF-ACC4-27986F591040}" xr6:coauthVersionLast="47" xr6:coauthVersionMax="47" xr10:uidLastSave="{6CB6274C-6D89-4CA2-8932-A4C796D97DD8}"/>
  <bookViews>
    <workbookView xWindow="-120" yWindow="-120" windowWidth="20730" windowHeight="11160" activeTab="4" xr2:uid="{18206267-C064-4A67-9A1B-B1C35144A480}"/>
  </bookViews>
  <sheets>
    <sheet name="F. 129-F.01 V FDL " sheetId="1" r:id="rId1"/>
    <sheet name="F. 129-F.11 V AC" sheetId="2" r:id="rId2"/>
    <sheet name="F. 129-F.12 V EP" sheetId="3" r:id="rId3"/>
    <sheet name="F. 129-F.13 R AC" sheetId="4" r:id="rId4"/>
    <sheet name="F. 129-F.14 R E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5" l="1"/>
  <c r="F35" i="5" s="1"/>
  <c r="G35" i="5" s="1"/>
  <c r="D35" i="5"/>
  <c r="E35" i="4"/>
  <c r="F35" i="4" s="1"/>
  <c r="G35" i="4" s="1"/>
  <c r="D35" i="4"/>
  <c r="E36" i="3"/>
  <c r="F36" i="3" s="1"/>
  <c r="G36" i="3" s="1"/>
  <c r="D36" i="3"/>
  <c r="E37" i="2"/>
  <c r="D37" i="2"/>
  <c r="F37" i="2" s="1"/>
  <c r="G37" i="2" s="1"/>
</calcChain>
</file>

<file path=xl/sharedStrings.xml><?xml version="1.0" encoding="utf-8"?>
<sst xmlns="http://schemas.openxmlformats.org/spreadsheetml/2006/main" count="392" uniqueCount="173">
  <si>
    <t>RANKING MENSUAL VIGENCIA DE RECURSOS EJECUTADOS DE PAC</t>
  </si>
  <si>
    <t>MES:</t>
  </si>
  <si>
    <t>MARZO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</si>
  <si>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</si>
  <si>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</si>
  <si>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</si>
  <si>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</si>
  <si>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</si>
  <si>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</si>
  <si>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</si>
  <si>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</si>
  <si>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</si>
  <si>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</si>
  <si>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 xml:space="preserve">% DESVIACIÓN </t>
  </si>
  <si>
    <t>0001-01</t>
  </si>
  <si>
    <t>Usaquén</t>
  </si>
  <si>
    <t>0002-01</t>
  </si>
  <si>
    <t>Chapinero</t>
  </si>
  <si>
    <t>0003-01</t>
  </si>
  <si>
    <t>Santa Fé</t>
  </si>
  <si>
    <t>0004-01</t>
  </si>
  <si>
    <t>San Cristobal</t>
  </si>
  <si>
    <t>0005-01</t>
  </si>
  <si>
    <t>Usme</t>
  </si>
  <si>
    <t>0006-01</t>
  </si>
  <si>
    <t>Tunjuelito</t>
  </si>
  <si>
    <t>0007-01</t>
  </si>
  <si>
    <t>Bosa</t>
  </si>
  <si>
    <t>0008-01</t>
  </si>
  <si>
    <t>Kennedy</t>
  </si>
  <si>
    <t>0009-01</t>
  </si>
  <si>
    <t>Fontibón</t>
  </si>
  <si>
    <t>0010-01</t>
  </si>
  <si>
    <t>Engativá</t>
  </si>
  <si>
    <t>0011-01</t>
  </si>
  <si>
    <t>Suba</t>
  </si>
  <si>
    <t>0012-01</t>
  </si>
  <si>
    <t>Barrios Unidos</t>
  </si>
  <si>
    <t>0013-01</t>
  </si>
  <si>
    <t>Teusaquillo</t>
  </si>
  <si>
    <t>0014-01</t>
  </si>
  <si>
    <t>Mártires</t>
  </si>
  <si>
    <t>0015-01</t>
  </si>
  <si>
    <t>Antonio Nariño</t>
  </si>
  <si>
    <t>0016-01</t>
  </si>
  <si>
    <t>Puente Aranda</t>
  </si>
  <si>
    <t>0017-01</t>
  </si>
  <si>
    <t>La Candelaria</t>
  </si>
  <si>
    <t>0018-01</t>
  </si>
  <si>
    <t>Rafael Uribe Uribe</t>
  </si>
  <si>
    <t>0019-01</t>
  </si>
  <si>
    <t>Ciudad Bolívar</t>
  </si>
  <si>
    <t>0020-01</t>
  </si>
  <si>
    <t>Sumapaz</t>
  </si>
  <si>
    <t>Total</t>
  </si>
  <si>
    <t>ENERO</t>
  </si>
  <si>
    <t>ADMINISTRACIÓN CENTRAL</t>
  </si>
  <si>
    <t>FEBRERO</t>
  </si>
  <si>
    <t>ESTABLECIMIENTOS PÚBLICOS, UNIVERSIDAD DISTRITAL Y CONTRALORÍA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</si>
  <si>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</si>
  <si>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</si>
  <si>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</si>
  <si>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</si>
  <si>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</si>
  <si>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</si>
  <si>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</si>
  <si>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</si>
  <si>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</si>
  <si>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</si>
  <si>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</si>
  <si>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</si>
  <si>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</si>
  <si>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</si>
  <si>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</si>
  <si>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</si>
  <si>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</si>
  <si>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</si>
  <si>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</si>
  <si>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</si>
  <si>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</si>
  <si>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</si>
  <si>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</si>
  <si>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</si>
  <si>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</si>
  <si>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</si>
  <si>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</si>
  <si>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</si>
  <si>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</si>
  <si>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</si>
  <si>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</si>
  <si>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</si>
  <si>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</si>
  <si>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</si>
  <si>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</si>
  <si>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</si>
  <si>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</si>
  <si>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</si>
  <si>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</si>
  <si>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</si>
  <si>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</si>
  <si>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</si>
  <si>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</si>
  <si>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</si>
  <si>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</si>
  <si>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</si>
  <si>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</si>
  <si>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</si>
  <si>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</si>
  <si>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</si>
  <si>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</si>
  <si>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</si>
  <si>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</si>
  <si>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</si>
  <si>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</si>
  <si>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</si>
  <si>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</si>
  <si>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</si>
  <si>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</si>
  <si>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</si>
  <si>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</si>
  <si>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</si>
  <si>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</si>
  <si>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</si>
  <si>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</si>
  <si>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</si>
  <si>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</si>
  <si>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</si>
  <si>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</si>
  <si>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</si>
  <si>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</si>
  <si>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</si>
  <si>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</si>
  <si>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</si>
  <si>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</si>
  <si>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</si>
  <si>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</si>
  <si>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</si>
  <si>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</si>
  <si>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</si>
  <si>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</si>
  <si>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</si>
  <si>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</si>
  <si>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</si>
  <si>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</si>
  <si>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</si>
  <si>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</si>
  <si>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</si>
  <si>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</si>
  <si>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</si>
  <si>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</si>
  <si>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</si>
  <si>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</si>
  <si>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</si>
  <si>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</si>
  <si>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</si>
  <si>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</si>
  <si>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</si>
  <si>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</si>
  <si>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</si>
  <si>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</si>
  <si>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</si>
  <si>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</si>
  <si>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</si>
  <si>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</si>
  <si>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</si>
  <si>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</si>
  <si>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</si>
  <si>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</si>
  <si>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</si>
  <si>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</si>
  <si>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RANKING MENSUAL DE RESERVAS DE RECURSOS EJECUTADOS DE PAC</t>
  </si>
  <si>
    <t/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</si>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</sst>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,,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0" xfId="1" applyNumberFormat="1" applyFont="1"/>
    <xf numFmtId="9" fontId="1" fillId="0" borderId="0" xfId="2" applyFont="1"/>
    <xf numFmtId="43" fontId="0" fillId="2" borderId="0" xfId="1" applyFont="1" applyFill="1"/>
    <xf numFmtId="0" fontId="0" fillId="0" borderId="0" xfId="0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9" fontId="0" fillId="0" borderId="0" xfId="2" applyFont="1"/>
    <xf numFmtId="0" fontId="0" fillId="2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0" fillId="0" borderId="0" xfId="0" applyNumberFormat="1"/>
    <xf numFmtId="0" fontId="6" fillId="0" borderId="0" xfId="0" applyFont="1"/>
    <xf numFmtId="164" fontId="6" fillId="0" borderId="0" xfId="1" applyNumberFormat="1" applyFont="1"/>
    <xf numFmtId="9" fontId="6" fillId="0" borderId="0" xfId="2" applyFont="1"/>
    <xf numFmtId="164" fontId="6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Millares 2" xfId="3" xr:uid="{5CFB2785-72D9-4B1A-ACBB-C5D1CFBDA6D1}"/>
    <cellStyle name="Normal" xfId="0" builtinId="0"/>
    <cellStyle name="Porcentaje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147CC17-B57A-47C3-B699-C34288EC6AF4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1E4570A-C5BA-466C-B1C0-A14AF470E2F9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95250</xdr:rowOff>
    </xdr:from>
    <xdr:to>
      <xdr:col>5</xdr:col>
      <xdr:colOff>1375833</xdr:colOff>
      <xdr:row>32</xdr:row>
      <xdr:rowOff>148168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F7BC14-927A-41EE-83AE-A558A4BA228C}"/>
            </a:ext>
          </a:extLst>
        </xdr:cNvPr>
        <xdr:cNvSpPr txBox="1"/>
      </xdr:nvSpPr>
      <xdr:spPr>
        <a:xfrm>
          <a:off x="190501" y="6223000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42337</xdr:rowOff>
    </xdr:from>
    <xdr:to>
      <xdr:col>5</xdr:col>
      <xdr:colOff>1365250</xdr:colOff>
      <xdr:row>41</xdr:row>
      <xdr:rowOff>52921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13D62CD-EDA6-40ED-8A1C-5C85A0354A8F}"/>
            </a:ext>
          </a:extLst>
        </xdr:cNvPr>
        <xdr:cNvSpPr txBox="1"/>
      </xdr:nvSpPr>
      <xdr:spPr>
        <a:xfrm>
          <a:off x="201083" y="6551087"/>
          <a:ext cx="6646334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31750</xdr:colOff>
      <xdr:row>42</xdr:row>
      <xdr:rowOff>21170</xdr:rowOff>
    </xdr:from>
    <xdr:to>
      <xdr:col>5</xdr:col>
      <xdr:colOff>1377309</xdr:colOff>
      <xdr:row>48</xdr:row>
      <xdr:rowOff>148170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832BD914-BE8C-4069-9C86-46266903BAC5}"/>
            </a:ext>
          </a:extLst>
        </xdr:cNvPr>
        <xdr:cNvSpPr txBox="1"/>
      </xdr:nvSpPr>
      <xdr:spPr>
        <a:xfrm>
          <a:off x="211667" y="8244420"/>
          <a:ext cx="6647809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1048806</xdr:colOff>
      <xdr:row>43</xdr:row>
      <xdr:rowOff>134412</xdr:rowOff>
    </xdr:from>
    <xdr:to>
      <xdr:col>2</xdr:col>
      <xdr:colOff>1355723</xdr:colOff>
      <xdr:row>48</xdr:row>
      <xdr:rowOff>17997</xdr:rowOff>
    </xdr:to>
    <xdr:pic>
      <xdr:nvPicPr>
        <xdr:cNvPr id="10" name="Imagen 9" descr="Resultado de imagen de Semaforo Icono">
          <a:extLst>
            <a:ext uri="{FF2B5EF4-FFF2-40B4-BE49-F238E27FC236}">
              <a16:creationId xmlns:a16="http://schemas.microsoft.com/office/drawing/2014/main" id="{5B691241-5590-439C-8298-2B47633FDB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23556" y="8548162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3B3A5B5-6AFC-48CE-AF2D-EAF30FBD4213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5725201-EA47-4635-8B4B-EF166873DE8E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37</xdr:row>
      <xdr:rowOff>116416</xdr:rowOff>
    </xdr:from>
    <xdr:to>
      <xdr:col>5</xdr:col>
      <xdr:colOff>1322918</xdr:colOff>
      <xdr:row>39</xdr:row>
      <xdr:rowOff>68035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ABBCB0-05EB-4A66-B865-BF0718E88BBA}"/>
            </a:ext>
          </a:extLst>
        </xdr:cNvPr>
        <xdr:cNvSpPr txBox="1"/>
      </xdr:nvSpPr>
      <xdr:spPr>
        <a:xfrm>
          <a:off x="169335" y="7383991"/>
          <a:ext cx="6782858" cy="332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39</xdr:row>
      <xdr:rowOff>127002</xdr:rowOff>
    </xdr:from>
    <xdr:to>
      <xdr:col>5</xdr:col>
      <xdr:colOff>1333501</xdr:colOff>
      <xdr:row>47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74228949-15D0-4040-942C-CEEB2CC22AE2}"/>
            </a:ext>
          </a:extLst>
        </xdr:cNvPr>
        <xdr:cNvSpPr txBox="1"/>
      </xdr:nvSpPr>
      <xdr:spPr>
        <a:xfrm>
          <a:off x="169334" y="7775577"/>
          <a:ext cx="67934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48</xdr:row>
      <xdr:rowOff>54430</xdr:rowOff>
    </xdr:from>
    <xdr:to>
      <xdr:col>5</xdr:col>
      <xdr:colOff>1347107</xdr:colOff>
      <xdr:row>54</xdr:row>
      <xdr:rowOff>181430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A8DB06F-2DAC-4024-B32E-8D2D6E445166}"/>
            </a:ext>
          </a:extLst>
        </xdr:cNvPr>
        <xdr:cNvSpPr txBox="1"/>
      </xdr:nvSpPr>
      <xdr:spPr>
        <a:xfrm>
          <a:off x="180975" y="9417505"/>
          <a:ext cx="679540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1080558</xdr:colOff>
      <xdr:row>49</xdr:row>
      <xdr:rowOff>178255</xdr:rowOff>
    </xdr:from>
    <xdr:to>
      <xdr:col>2</xdr:col>
      <xdr:colOff>1387475</xdr:colOff>
      <xdr:row>54</xdr:row>
      <xdr:rowOff>61840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A608144D-CF93-4345-B6A6-482502BD81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55308" y="9735005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B30B1B2E-3C06-4BC8-881B-724B74FC499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E492CA9-C822-4F6F-B685-CE048E180FD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36</xdr:row>
      <xdr:rowOff>116417</xdr:rowOff>
    </xdr:from>
    <xdr:to>
      <xdr:col>5</xdr:col>
      <xdr:colOff>1333500</xdr:colOff>
      <xdr:row>38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85CD51-1F94-4972-BB31-4120BCE84FB0}"/>
            </a:ext>
          </a:extLst>
        </xdr:cNvPr>
        <xdr:cNvSpPr txBox="1"/>
      </xdr:nvSpPr>
      <xdr:spPr>
        <a:xfrm>
          <a:off x="169334" y="7193492"/>
          <a:ext cx="6641041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38</xdr:row>
      <xdr:rowOff>127002</xdr:rowOff>
    </xdr:from>
    <xdr:to>
      <xdr:col>5</xdr:col>
      <xdr:colOff>1333501</xdr:colOff>
      <xdr:row>46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65DE29-D880-4EF1-B5EA-1547BB5D9E9A}"/>
            </a:ext>
          </a:extLst>
        </xdr:cNvPr>
        <xdr:cNvSpPr txBox="1"/>
      </xdr:nvSpPr>
      <xdr:spPr>
        <a:xfrm>
          <a:off x="169334" y="75850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0</xdr:col>
      <xdr:colOff>158752</xdr:colOff>
      <xdr:row>47</xdr:row>
      <xdr:rowOff>105835</xdr:rowOff>
    </xdr:from>
    <xdr:to>
      <xdr:col>5</xdr:col>
      <xdr:colOff>1324394</xdr:colOff>
      <xdr:row>54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0B7E095-E512-4A87-95D5-C8F63C551817}"/>
            </a:ext>
          </a:extLst>
        </xdr:cNvPr>
        <xdr:cNvSpPr txBox="1"/>
      </xdr:nvSpPr>
      <xdr:spPr>
        <a:xfrm>
          <a:off x="158752" y="92784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952499</xdr:colOff>
      <xdr:row>49</xdr:row>
      <xdr:rowOff>42331</xdr:rowOff>
    </xdr:from>
    <xdr:to>
      <xdr:col>2</xdr:col>
      <xdr:colOff>1259416</xdr:colOff>
      <xdr:row>53</xdr:row>
      <xdr:rowOff>116416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DC7EDFA5-5413-45C7-ABE4-87D3FBC9F4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27249" y="9599081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4205D16-0EF9-44ED-A88D-C10AFFDEB488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F81CFCD3-8200-4637-886C-35847A57A361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628D5F-BB25-416D-B1A5-E021B4CB1238}"/>
            </a:ext>
          </a:extLst>
        </xdr:cNvPr>
        <xdr:cNvSpPr txBox="1"/>
      </xdr:nvSpPr>
      <xdr:spPr>
        <a:xfrm>
          <a:off x="169335" y="7002992"/>
          <a:ext cx="6630456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6595799-AC30-4E51-A142-74469D7F0969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6000C13-511B-475B-8C8B-173E9E45F5D4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973668</xdr:colOff>
      <xdr:row>48</xdr:row>
      <xdr:rowOff>39159</xdr:rowOff>
    </xdr:from>
    <xdr:to>
      <xdr:col>2</xdr:col>
      <xdr:colOff>1280585</xdr:colOff>
      <xdr:row>52</xdr:row>
      <xdr:rowOff>113244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41120236-D366-484E-9FC2-FAA5CD5C65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48418" y="9405409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267C2274-17D9-45A4-8EED-6319136E8225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727920B-A8F4-4968-9CAB-8646505722C7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DD7AE18-4B90-44F8-9409-83D42D2C7BC2}"/>
            </a:ext>
          </a:extLst>
        </xdr:cNvPr>
        <xdr:cNvSpPr txBox="1"/>
      </xdr:nvSpPr>
      <xdr:spPr>
        <a:xfrm>
          <a:off x="169334" y="7002992"/>
          <a:ext cx="6630457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</a:t>
          </a:r>
          <a:r>
            <a:rPr lang="es-CO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l 01-07-2022 </a:t>
          </a:r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CB6A899-F9BC-4268-8C32-8355600B801F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460F7A5-3430-4EF7-8EC8-8AC4FED5014D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963084</xdr:colOff>
      <xdr:row>48</xdr:row>
      <xdr:rowOff>49744</xdr:rowOff>
    </xdr:from>
    <xdr:to>
      <xdr:col>2</xdr:col>
      <xdr:colOff>1270001</xdr:colOff>
      <xdr:row>52</xdr:row>
      <xdr:rowOff>123829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91D3A860-289E-42FE-AF09-8B9EE913E7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37834" y="9415994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7C2868-AC4A-4869-8E0E-C9C6FE7573C6}" name="Tabla2" displayName="Tabla2" ref="B10:G31" totalsRowShown="0" headerRowDxfId="39" headerRowBorderDxfId="38" tableBorderDxfId="37">
  <autoFilter ref="B10:G31" xr:uid="{EB7C2868-AC4A-4869-8E0E-C9C6FE7573C6}"/>
  <sortState xmlns:xlrd2="http://schemas.microsoft.com/office/spreadsheetml/2017/richdata2" ref="B11:G31">
    <sortCondition ref="G10:G31"/>
  </sortState>
  <tableColumns count="6">
    <tableColumn id="1" xr3:uid="{58631592-5F9D-4D61-82AC-2BF9B37A0FFF}" name="CÓDIGO"/>
    <tableColumn id="2" xr3:uid="{8634B011-FE2F-4DAD-A5E5-7E69C13707F9}" name="ENTIDAD " dataDxfId="36"/>
    <tableColumn id="3" xr3:uid="{A2ECE811-C2F0-4258-9A1D-58968514C32D}" name="PAC ACTUAL" dataDxfId="35" dataCellStyle="Millares"/>
    <tableColumn id="4" xr3:uid="{BE47A6C5-EAE5-41CF-8589-205CDCD26A5C}" name="EJECUTADO" dataDxfId="34" dataCellStyle="Millares"/>
    <tableColumn id="5" xr3:uid="{660C7746-817C-4BC2-8C88-E580662FB4D2}" name="% EJECUTADO/ PACACTUAL" dataDxfId="33" dataCellStyle="Porcentaje"/>
    <tableColumn id="6" xr3:uid="{2E440F98-3EE8-4003-9FF1-CF8E9CAB0927}" name="% DESVIACIÓN " dataDxfId="32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749250-280E-43F6-A782-BB8C4B8B6764}" name="Tabla23" displayName="Tabla23" ref="B10:G37" totalsRowShown="0" headerRowDxfId="31" headerRowBorderDxfId="30" tableBorderDxfId="29">
  <autoFilter ref="B10:G37" xr:uid="{D6749250-280E-43F6-A782-BB8C4B8B6764}"/>
  <sortState xmlns:xlrd2="http://schemas.microsoft.com/office/spreadsheetml/2017/richdata2" ref="B11:G37">
    <sortCondition ref="G10:G37"/>
  </sortState>
  <tableColumns count="6">
    <tableColumn id="1" xr3:uid="{1A0EA19F-6DA8-4563-9E70-FF51E08E8CEC}" name="CÓDIGO"/>
    <tableColumn id="2" xr3:uid="{35765DF8-73D6-4B94-88B2-D1BF4A4E223B}" name="ENTIDAD " dataDxfId="28"/>
    <tableColumn id="3" xr3:uid="{284170E5-740A-4F2C-A17F-C6F95BC431AA}" name="PAC ACTUAL" dataDxfId="27" dataCellStyle="Millares"/>
    <tableColumn id="4" xr3:uid="{B1AA4D96-AA81-4F9B-9399-F77426F0B5C2}" name="EJECUTADO" dataDxfId="26" dataCellStyle="Millares"/>
    <tableColumn id="5" xr3:uid="{FB21D053-917E-4803-86E1-D0FD1D0B0846}" name="% EJECUTADO/ PACACTUAL" dataDxfId="25" dataCellStyle="Porcentaje"/>
    <tableColumn id="6" xr3:uid="{0D7F0D34-0468-4221-B7A7-C736C8FB8815}" name="% DESVIACIÓN " dataDxfId="24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005968-D5EB-4B0E-9BB2-5389384F3F5A}" name="Tabla24" displayName="Tabla24" ref="B10:G36" totalsRowShown="0" headerRowDxfId="23" headerRowBorderDxfId="22" tableBorderDxfId="21">
  <autoFilter ref="B10:G36" xr:uid="{F1005968-D5EB-4B0E-9BB2-5389384F3F5A}"/>
  <sortState xmlns:xlrd2="http://schemas.microsoft.com/office/spreadsheetml/2017/richdata2" ref="B11:G36">
    <sortCondition ref="G10:G36"/>
  </sortState>
  <tableColumns count="6">
    <tableColumn id="1" xr3:uid="{E8270222-9995-493F-BF0B-FD3309F5E5DD}" name="CÓDIGO"/>
    <tableColumn id="2" xr3:uid="{0ECFC5ED-AE19-40A2-B040-D1DFE0FF9A00}" name="ENTIDAD " dataDxfId="20"/>
    <tableColumn id="3" xr3:uid="{D088368A-04E7-4DDE-B549-8FA3453C10F6}" name="PAC ACTUAL" dataDxfId="19" dataCellStyle="Millares"/>
    <tableColumn id="4" xr3:uid="{86FE0850-1E19-4BB5-AAB6-42820172CC0B}" name="EJECUTADO" dataDxfId="18" dataCellStyle="Millares"/>
    <tableColumn id="5" xr3:uid="{AEB3C06A-B93E-489F-92FB-B87B449B3C27}" name="% EJECUTADO/ PACACTUAL" dataDxfId="17" dataCellStyle="Porcentaje"/>
    <tableColumn id="6" xr3:uid="{0ECD02DA-8EAE-469E-9430-A9C5E6038CE8}" name="% DESVIACIÓN " dataDxfId="16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4D161-9AD7-46EE-A375-588C83ABD68E}" name="Tabla25" displayName="Tabla25" ref="B10:G35" totalsRowShown="0" headerRowDxfId="15" headerRowBorderDxfId="14" tableBorderDxfId="13">
  <autoFilter ref="B10:G35" xr:uid="{0454D161-9AD7-46EE-A375-588C83ABD68E}"/>
  <sortState xmlns:xlrd2="http://schemas.microsoft.com/office/spreadsheetml/2017/richdata2" ref="B11:G35">
    <sortCondition ref="G10:G35"/>
  </sortState>
  <tableColumns count="6">
    <tableColumn id="1" xr3:uid="{329CFCAE-2EA3-4CB9-B13A-587382B23410}" name="CÓDIGO"/>
    <tableColumn id="2" xr3:uid="{8E0CCB2A-A924-4DB8-94D9-D8FEAA8136E4}" name="ENTIDAD " dataDxfId="12"/>
    <tableColumn id="3" xr3:uid="{F7D64078-5A4A-42BC-8716-545AF04358C3}" name="PAC ACTUAL" dataDxfId="11" dataCellStyle="Millares"/>
    <tableColumn id="4" xr3:uid="{48943960-A98C-4B94-83FB-F47A50738219}" name="EJECUTADO" dataDxfId="10" dataCellStyle="Millares"/>
    <tableColumn id="5" xr3:uid="{A157CE33-07F2-4DFA-A9B2-C450275A9EB3}" name="% EJECUTADO/ PACACTUAL" dataDxfId="9" dataCellStyle="Porcentaje"/>
    <tableColumn id="6" xr3:uid="{492D1113-035E-4485-81A4-1373FE30081C}" name="% DESVIACIÓN " dataDxfId="8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54AC75-C735-4907-8515-61BB944B1B34}" name="Tabla26" displayName="Tabla26" ref="B10:G35" totalsRowShown="0" headerRowDxfId="7" headerRowBorderDxfId="6" tableBorderDxfId="5">
  <autoFilter ref="B10:G35" xr:uid="{F054AC75-C735-4907-8515-61BB944B1B34}"/>
  <sortState xmlns:xlrd2="http://schemas.microsoft.com/office/spreadsheetml/2017/richdata2" ref="B11:G35">
    <sortCondition ref="G10:G35"/>
  </sortState>
  <tableColumns count="6">
    <tableColumn id="1" xr3:uid="{8F180797-1D80-4DE2-A838-A655785AAEF5}" name="CÓDIGO"/>
    <tableColumn id="2" xr3:uid="{00F91661-F8CB-441D-B036-31CD3E54CC1A}" name="ENTIDAD " dataDxfId="4"/>
    <tableColumn id="3" xr3:uid="{C62CE8CC-BD1F-4D6B-AA7A-6170D9E40B06}" name="PAC ACTUAL" dataDxfId="3" dataCellStyle="Millares"/>
    <tableColumn id="4" xr3:uid="{02E9BB8E-F052-465A-B20F-403797E00DDF}" name="EJECUTADO" dataDxfId="2" dataCellStyle="Millares"/>
    <tableColumn id="5" xr3:uid="{65F277A3-DB49-4B8D-AD18-C579921347EA}" name="% EJECUTADO/ PACACTUAL" dataDxfId="1" dataCellStyle="Porcentaje"/>
    <tableColumn id="6" xr3:uid="{2C7DCC0A-383C-4B64-A667-5437A18DB7B2}" name="% DESVIACIÓN 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30C5-C452-4912-85D8-22E9C3AE6B9C}">
  <dimension ref="A1:L125"/>
  <sheetViews>
    <sheetView zoomScale="90" zoomScaleNormal="90" workbookViewId="0">
      <selection activeCell="G1" sqref="G1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18.85546875" style="2" bestFit="1" customWidth="1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2" width="27.85546875" style="10"/>
    <col min="13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B2" s="26" t="s">
        <v>0</v>
      </c>
      <c r="C2" s="26"/>
      <c r="D2" s="26"/>
      <c r="E2" s="26"/>
      <c r="F2" s="26"/>
      <c r="G2" s="26"/>
    </row>
    <row r="3" spans="1:11" x14ac:dyDescent="0.25">
      <c r="A3" s="1"/>
      <c r="B3" s="3" t="s">
        <v>1</v>
      </c>
      <c r="C3" s="4" t="s">
        <v>61</v>
      </c>
      <c r="E3" s="3" t="s">
        <v>3</v>
      </c>
      <c r="F3" s="4">
        <v>2022</v>
      </c>
      <c r="H3" s="5"/>
    </row>
    <row r="4" spans="1:11" x14ac:dyDescent="0.25">
      <c r="B4" s="27" t="s">
        <v>4</v>
      </c>
      <c r="C4" s="27"/>
      <c r="D4" s="27"/>
      <c r="E4" s="27"/>
      <c r="F4" s="27"/>
      <c r="G4" s="27"/>
    </row>
    <row r="5" spans="1:11" x14ac:dyDescent="0.25">
      <c r="A5" s="1"/>
      <c r="B5" s="1"/>
      <c r="C5" s="1"/>
      <c r="D5" s="1"/>
      <c r="E5" s="1"/>
    </row>
    <row r="6" spans="1:11" x14ac:dyDescent="0.25">
      <c r="B6" s="28" t="s">
        <v>5</v>
      </c>
      <c r="C6" s="28"/>
      <c r="D6" s="28"/>
      <c r="E6" s="28"/>
      <c r="F6" s="28"/>
      <c r="G6" s="28"/>
    </row>
    <row r="7" spans="1:11" x14ac:dyDescent="0.25">
      <c r="B7" s="29" t="s">
        <v>6</v>
      </c>
      <c r="C7" s="29"/>
      <c r="D7" s="29"/>
      <c r="E7" s="29"/>
      <c r="F7" s="29"/>
      <c r="G7" s="29"/>
    </row>
    <row r="8" spans="1:11" x14ac:dyDescent="0.25">
      <c r="B8" s="29" t="s">
        <v>7</v>
      </c>
      <c r="C8" s="29"/>
      <c r="D8" s="29"/>
      <c r="E8" s="29"/>
      <c r="F8" s="29"/>
      <c r="G8" s="29"/>
    </row>
    <row r="10" spans="1:11" ht="29.25" customHeight="1" x14ac:dyDescent="0.25">
      <c r="B10" s="6" t="s">
        <v>8</v>
      </c>
      <c r="C10" s="6" t="s">
        <v>9</v>
      </c>
      <c r="D10" s="7" t="s">
        <v>10</v>
      </c>
      <c r="E10" s="6" t="s">
        <v>11</v>
      </c>
      <c r="F10" s="6" t="s">
        <v>12</v>
      </c>
      <c r="G10" s="6" t="s">
        <v>13</v>
      </c>
    </row>
    <row r="11" spans="1:11" x14ac:dyDescent="0.25">
      <c r="B11" s="11" t="s">
        <v>28</v>
      </c>
      <c r="C11" s="11" t="s">
        <v>29</v>
      </c>
      <c r="D11" s="8">
        <v>6213268121</v>
      </c>
      <c r="E11" s="8">
        <v>6212393835</v>
      </c>
      <c r="F11" s="17">
        <v>0.99985928725704831</v>
      </c>
      <c r="G11" s="17">
        <v>1.4071274295168745E-4</v>
      </c>
    </row>
    <row r="12" spans="1:11" x14ac:dyDescent="0.25">
      <c r="B12" s="11" t="s">
        <v>50</v>
      </c>
      <c r="C12" s="11" t="s">
        <v>51</v>
      </c>
      <c r="D12" s="8">
        <v>3496682297</v>
      </c>
      <c r="E12" s="8">
        <v>3481926120</v>
      </c>
      <c r="F12" s="17">
        <v>0.99577994917849411</v>
      </c>
      <c r="G12" s="17">
        <v>4.2200508215058941E-3</v>
      </c>
    </row>
    <row r="13" spans="1:11" x14ac:dyDescent="0.25">
      <c r="B13" s="11" t="s">
        <v>24</v>
      </c>
      <c r="C13" s="11" t="s">
        <v>25</v>
      </c>
      <c r="D13" s="8">
        <v>3065703819</v>
      </c>
      <c r="E13" s="8">
        <v>3028063221</v>
      </c>
      <c r="F13" s="17">
        <v>0.98772203701912797</v>
      </c>
      <c r="G13" s="17">
        <v>1.2277962980872026E-2</v>
      </c>
      <c r="I13" s="10"/>
      <c r="J13" s="10"/>
      <c r="K13" s="10"/>
    </row>
    <row r="14" spans="1:11" x14ac:dyDescent="0.25">
      <c r="B14" s="11" t="s">
        <v>44</v>
      </c>
      <c r="C14" s="11" t="s">
        <v>45</v>
      </c>
      <c r="D14" s="8">
        <v>1409364000</v>
      </c>
      <c r="E14" s="8">
        <v>1319519280</v>
      </c>
      <c r="F14" s="17">
        <v>0.93625158582168977</v>
      </c>
      <c r="G14" s="17">
        <v>6.3748414178310231E-2</v>
      </c>
    </row>
    <row r="15" spans="1:11" x14ac:dyDescent="0.25">
      <c r="B15" s="11" t="s">
        <v>18</v>
      </c>
      <c r="C15" s="11" t="s">
        <v>19</v>
      </c>
      <c r="D15" s="8">
        <v>2000000000</v>
      </c>
      <c r="E15" s="8">
        <v>2182127702</v>
      </c>
      <c r="F15" s="17">
        <v>1.0910638509999999</v>
      </c>
      <c r="G15" s="17">
        <v>9.1063850999999918E-2</v>
      </c>
    </row>
    <row r="16" spans="1:11" x14ac:dyDescent="0.25">
      <c r="B16" s="11" t="s">
        <v>14</v>
      </c>
      <c r="C16" s="11" t="s">
        <v>15</v>
      </c>
      <c r="D16" s="8">
        <v>2621757038</v>
      </c>
      <c r="E16" s="8">
        <v>2373672104</v>
      </c>
      <c r="F16" s="17">
        <v>0.90537455210218454</v>
      </c>
      <c r="G16" s="17">
        <v>9.4625447897815462E-2</v>
      </c>
    </row>
    <row r="17" spans="2:7" x14ac:dyDescent="0.25">
      <c r="B17" s="11" t="s">
        <v>26</v>
      </c>
      <c r="C17" s="11" t="s">
        <v>27</v>
      </c>
      <c r="D17" s="8">
        <v>6583068601</v>
      </c>
      <c r="E17" s="8">
        <v>5924511687</v>
      </c>
      <c r="F17" s="17">
        <v>0.89996201560166611</v>
      </c>
      <c r="G17" s="17">
        <v>0.10003798439833389</v>
      </c>
    </row>
    <row r="18" spans="2:7" x14ac:dyDescent="0.25">
      <c r="B18" s="11" t="s">
        <v>40</v>
      </c>
      <c r="C18" s="11" t="s">
        <v>41</v>
      </c>
      <c r="D18" s="8">
        <v>1629558719</v>
      </c>
      <c r="E18" s="8">
        <v>1353350199</v>
      </c>
      <c r="F18" s="17">
        <v>0.83050103271547104</v>
      </c>
      <c r="G18" s="17">
        <v>0.16949896728452896</v>
      </c>
    </row>
    <row r="19" spans="2:7" x14ac:dyDescent="0.25">
      <c r="B19" s="11" t="s">
        <v>42</v>
      </c>
      <c r="C19" s="11" t="s">
        <v>43</v>
      </c>
      <c r="D19" s="8">
        <v>1525434096</v>
      </c>
      <c r="E19" s="8">
        <v>1241229432</v>
      </c>
      <c r="F19" s="17">
        <v>0.81368931981706538</v>
      </c>
      <c r="G19" s="17">
        <v>0.18631068018293462</v>
      </c>
    </row>
    <row r="20" spans="2:7" x14ac:dyDescent="0.25">
      <c r="B20" s="11" t="s">
        <v>36</v>
      </c>
      <c r="C20" s="11" t="s">
        <v>37</v>
      </c>
      <c r="D20" s="8">
        <v>1278234953</v>
      </c>
      <c r="E20" s="8">
        <v>1519066985</v>
      </c>
      <c r="F20" s="17">
        <v>1.1884098314122693</v>
      </c>
      <c r="G20" s="17">
        <v>0.1884098314122693</v>
      </c>
    </row>
    <row r="21" spans="2:7" x14ac:dyDescent="0.25">
      <c r="B21" s="11" t="s">
        <v>48</v>
      </c>
      <c r="C21" s="11" t="s">
        <v>49</v>
      </c>
      <c r="D21" s="8">
        <v>5348118418</v>
      </c>
      <c r="E21" s="8">
        <v>4295007184</v>
      </c>
      <c r="F21" s="17">
        <v>0.8030875250526287</v>
      </c>
      <c r="G21" s="17">
        <v>0.1969124749473713</v>
      </c>
    </row>
    <row r="22" spans="2:7" x14ac:dyDescent="0.25">
      <c r="B22" s="11" t="s">
        <v>46</v>
      </c>
      <c r="C22" s="11" t="s">
        <v>47</v>
      </c>
      <c r="D22" s="8">
        <v>1262515545</v>
      </c>
      <c r="E22" s="8">
        <v>897559544</v>
      </c>
      <c r="F22" s="17">
        <v>0.71092949908985081</v>
      </c>
      <c r="G22" s="17">
        <v>0.28907050091014919</v>
      </c>
    </row>
    <row r="23" spans="2:7" x14ac:dyDescent="0.25">
      <c r="B23" s="11" t="s">
        <v>34</v>
      </c>
      <c r="C23" s="11" t="s">
        <v>35</v>
      </c>
      <c r="D23" s="8">
        <v>7291757925</v>
      </c>
      <c r="E23" s="8">
        <v>5087985084</v>
      </c>
      <c r="F23" s="17">
        <v>0.69777207860339108</v>
      </c>
      <c r="G23" s="17">
        <v>0.30222792139660892</v>
      </c>
    </row>
    <row r="24" spans="2:7" x14ac:dyDescent="0.25">
      <c r="B24" s="11" t="s">
        <v>16</v>
      </c>
      <c r="C24" s="11" t="s">
        <v>17</v>
      </c>
      <c r="D24" s="8">
        <v>2230668791</v>
      </c>
      <c r="E24" s="8">
        <v>1460411083</v>
      </c>
      <c r="F24" s="17">
        <v>0.65469651473686663</v>
      </c>
      <c r="G24" s="17">
        <v>0.34530348526313337</v>
      </c>
    </row>
    <row r="25" spans="2:7" x14ac:dyDescent="0.25">
      <c r="B25" s="11" t="s">
        <v>20</v>
      </c>
      <c r="C25" s="11" t="s">
        <v>21</v>
      </c>
      <c r="D25" s="8">
        <v>7893566080</v>
      </c>
      <c r="E25" s="8">
        <v>5134871272</v>
      </c>
      <c r="F25" s="17">
        <v>0.65051349668311131</v>
      </c>
      <c r="G25" s="17">
        <v>0.34948650331688869</v>
      </c>
    </row>
    <row r="26" spans="2:7" x14ac:dyDescent="0.25">
      <c r="B26" s="11" t="s">
        <v>52</v>
      </c>
      <c r="C26" s="11" t="s">
        <v>53</v>
      </c>
      <c r="D26" s="8">
        <v>6386793046</v>
      </c>
      <c r="E26" s="8">
        <v>3112265624</v>
      </c>
      <c r="F26" s="17">
        <v>0.48729708346338046</v>
      </c>
      <c r="G26" s="17">
        <v>0.51270291653661948</v>
      </c>
    </row>
    <row r="27" spans="2:7" x14ac:dyDescent="0.25">
      <c r="B27" s="11" t="s">
        <v>30</v>
      </c>
      <c r="C27" s="11" t="s">
        <v>31</v>
      </c>
      <c r="D27" s="8">
        <v>4151582470</v>
      </c>
      <c r="E27" s="8">
        <v>1868140950</v>
      </c>
      <c r="F27" s="17">
        <v>0.44998285918670428</v>
      </c>
      <c r="G27" s="17">
        <v>0.55001714081329567</v>
      </c>
    </row>
    <row r="28" spans="2:7" x14ac:dyDescent="0.25">
      <c r="B28" s="11" t="s">
        <v>32</v>
      </c>
      <c r="C28" s="11" t="s">
        <v>33</v>
      </c>
      <c r="D28" s="8">
        <v>6948454079</v>
      </c>
      <c r="E28" s="8">
        <v>3118368308</v>
      </c>
      <c r="F28" s="17">
        <v>0.44878591303128912</v>
      </c>
      <c r="G28" s="17">
        <v>0.55121408696871088</v>
      </c>
    </row>
    <row r="29" spans="2:7" x14ac:dyDescent="0.25">
      <c r="B29" s="11" t="s">
        <v>38</v>
      </c>
      <c r="C29" s="11" t="s">
        <v>39</v>
      </c>
      <c r="D29" s="8">
        <v>7858411313</v>
      </c>
      <c r="E29" s="8">
        <v>2011895656</v>
      </c>
      <c r="F29" s="17">
        <v>0.25601811560458337</v>
      </c>
      <c r="G29" s="17">
        <v>0.74398188439541668</v>
      </c>
    </row>
    <row r="30" spans="2:7" x14ac:dyDescent="0.25">
      <c r="B30" s="11" t="s">
        <v>22</v>
      </c>
      <c r="C30" s="11" t="s">
        <v>23</v>
      </c>
      <c r="D30" s="8">
        <v>14334097277</v>
      </c>
      <c r="E30" s="8">
        <v>2208125935</v>
      </c>
      <c r="F30" s="9">
        <v>0.15404708732813494</v>
      </c>
      <c r="G30" s="17">
        <v>0.84595291267186501</v>
      </c>
    </row>
    <row r="31" spans="2:7" x14ac:dyDescent="0.25">
      <c r="B31" s="11"/>
      <c r="C31" s="11" t="s">
        <v>54</v>
      </c>
      <c r="D31" s="8">
        <v>93529036588</v>
      </c>
      <c r="E31" s="8">
        <v>57830491205</v>
      </c>
      <c r="F31" s="17">
        <v>0.61831590824297866</v>
      </c>
      <c r="G31" s="17">
        <v>0.38168409175702134</v>
      </c>
    </row>
    <row r="53" spans="3:3" x14ac:dyDescent="0.25">
      <c r="C53"/>
    </row>
    <row r="97" spans="2:4" hidden="1" x14ac:dyDescent="0.25">
      <c r="B97" s="1" t="s">
        <v>55</v>
      </c>
      <c r="C97" s="1">
        <v>2015</v>
      </c>
      <c r="D97" s="1" t="s">
        <v>56</v>
      </c>
    </row>
    <row r="98" spans="2:4" hidden="1" x14ac:dyDescent="0.25">
      <c r="B98" s="1" t="s">
        <v>57</v>
      </c>
      <c r="C98" s="1">
        <v>2016</v>
      </c>
      <c r="D98" s="1" t="s">
        <v>58</v>
      </c>
    </row>
    <row r="99" spans="2:4" hidden="1" x14ac:dyDescent="0.25">
      <c r="B99" s="1" t="s">
        <v>2</v>
      </c>
      <c r="C99" s="1">
        <v>2017</v>
      </c>
      <c r="D99" s="1" t="s">
        <v>4</v>
      </c>
    </row>
    <row r="100" spans="2:4" hidden="1" x14ac:dyDescent="0.25">
      <c r="B100" s="1" t="s">
        <v>59</v>
      </c>
      <c r="C100" s="1">
        <v>2018</v>
      </c>
      <c r="D100" s="1"/>
    </row>
    <row r="101" spans="2:4" hidden="1" x14ac:dyDescent="0.25">
      <c r="B101" s="1" t="s">
        <v>60</v>
      </c>
      <c r="C101" s="1">
        <v>2019</v>
      </c>
      <c r="D101" s="1"/>
    </row>
    <row r="102" spans="2:4" hidden="1" x14ac:dyDescent="0.25">
      <c r="B102" s="1" t="s">
        <v>61</v>
      </c>
      <c r="C102" s="1">
        <v>2020</v>
      </c>
      <c r="D102" s="1"/>
    </row>
    <row r="103" spans="2:4" hidden="1" x14ac:dyDescent="0.25">
      <c r="B103" s="1" t="s">
        <v>62</v>
      </c>
      <c r="C103" s="1">
        <v>2021</v>
      </c>
      <c r="D103" s="1"/>
    </row>
    <row r="104" spans="2:4" hidden="1" x14ac:dyDescent="0.25">
      <c r="B104" s="1" t="s">
        <v>63</v>
      </c>
      <c r="C104" s="1">
        <v>2022</v>
      </c>
      <c r="D104" s="1"/>
    </row>
    <row r="105" spans="2:4" hidden="1" x14ac:dyDescent="0.25">
      <c r="B105" s="1" t="s">
        <v>64</v>
      </c>
      <c r="C105" s="1">
        <v>2023</v>
      </c>
      <c r="D105" s="1"/>
    </row>
    <row r="106" spans="2:4" hidden="1" x14ac:dyDescent="0.25">
      <c r="B106" s="1" t="s">
        <v>65</v>
      </c>
      <c r="C106" s="1">
        <v>2024</v>
      </c>
      <c r="D106" s="1"/>
    </row>
    <row r="107" spans="2:4" hidden="1" x14ac:dyDescent="0.25">
      <c r="B107" s="1" t="s">
        <v>66</v>
      </c>
      <c r="C107" s="1">
        <v>2025</v>
      </c>
      <c r="D107" s="1"/>
    </row>
    <row r="108" spans="2:4" hidden="1" x14ac:dyDescent="0.25">
      <c r="B108" s="1" t="s">
        <v>67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835CB27-C16B-436A-AB59-63965542E334}">
      <formula1>$B$97:$B$108</formula1>
    </dataValidation>
    <dataValidation type="list" allowBlank="1" showInputMessage="1" showErrorMessage="1" sqref="F3" xr:uid="{C20AB304-A3A3-4EE8-BB0F-8D89637C2676}">
      <formula1>$C$97:$C$108</formula1>
    </dataValidation>
    <dataValidation type="list" allowBlank="1" showInputMessage="1" showErrorMessage="1" sqref="B4" xr:uid="{D8BD8920-CAC5-4B36-B52C-C415921F52C8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28B23C-6629-428B-A1F9-B73312385892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CF82-926F-4BC0-8EED-F4C1E2807E9A}">
  <dimension ref="A1:K126"/>
  <sheetViews>
    <sheetView zoomScale="90" zoomScaleNormal="90" workbookViewId="0">
      <selection activeCell="I1" sqref="I1"/>
    </sheetView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6.5703125" style="14" customWidth="1"/>
    <col min="6" max="6" width="22.710937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6" t="s">
        <v>0</v>
      </c>
      <c r="C2" s="26"/>
      <c r="D2" s="26"/>
      <c r="E2" s="26"/>
      <c r="F2" s="26"/>
      <c r="G2" s="26"/>
    </row>
    <row r="3" spans="1:11" x14ac:dyDescent="0.25">
      <c r="A3" s="15"/>
      <c r="B3" s="12" t="s">
        <v>1</v>
      </c>
      <c r="C3" s="13" t="s">
        <v>61</v>
      </c>
      <c r="E3" s="12" t="s">
        <v>3</v>
      </c>
      <c r="F3" s="13">
        <v>2022</v>
      </c>
      <c r="H3" s="18"/>
    </row>
    <row r="4" spans="1:11" x14ac:dyDescent="0.25">
      <c r="B4" s="27" t="s">
        <v>56</v>
      </c>
      <c r="C4" s="27"/>
      <c r="D4" s="27"/>
      <c r="E4" s="27"/>
      <c r="F4" s="27"/>
      <c r="G4" s="27"/>
    </row>
    <row r="5" spans="1:11" x14ac:dyDescent="0.25">
      <c r="A5" s="15"/>
      <c r="B5" s="15"/>
      <c r="C5" s="15"/>
      <c r="D5" s="15"/>
      <c r="E5" s="15"/>
    </row>
    <row r="6" spans="1:11" x14ac:dyDescent="0.25">
      <c r="B6" s="28" t="s">
        <v>5</v>
      </c>
      <c r="C6" s="28"/>
      <c r="D6" s="28"/>
      <c r="E6" s="28"/>
      <c r="F6" s="28"/>
      <c r="G6" s="28"/>
    </row>
    <row r="7" spans="1:11" x14ac:dyDescent="0.25">
      <c r="B7" s="29" t="s">
        <v>6</v>
      </c>
      <c r="C7" s="29"/>
      <c r="D7" s="29"/>
      <c r="E7" s="29"/>
      <c r="F7" s="29"/>
      <c r="G7" s="29"/>
    </row>
    <row r="8" spans="1:11" x14ac:dyDescent="0.25">
      <c r="B8" s="29" t="s">
        <v>7</v>
      </c>
      <c r="C8" s="29"/>
      <c r="D8" s="29"/>
      <c r="E8" s="29"/>
      <c r="F8" s="29"/>
      <c r="G8" s="29"/>
    </row>
    <row r="10" spans="1:11" ht="29.25" customHeight="1" x14ac:dyDescent="0.25">
      <c r="B10" s="16" t="s">
        <v>8</v>
      </c>
      <c r="C10" s="19" t="s">
        <v>9</v>
      </c>
      <c r="D10" s="20" t="s">
        <v>10</v>
      </c>
      <c r="E10" s="19" t="s">
        <v>11</v>
      </c>
      <c r="F10" s="19" t="s">
        <v>12</v>
      </c>
      <c r="G10" s="19" t="s">
        <v>13</v>
      </c>
    </row>
    <row r="11" spans="1:11" x14ac:dyDescent="0.25">
      <c r="B11" s="11" t="s">
        <v>72</v>
      </c>
      <c r="C11" s="11" t="s">
        <v>73</v>
      </c>
      <c r="D11" s="8">
        <v>18196881315</v>
      </c>
      <c r="E11" s="8">
        <v>18196879314</v>
      </c>
      <c r="F11" s="17">
        <v>0.99999989003610201</v>
      </c>
      <c r="G11" s="17">
        <v>1.0996389798734185E-7</v>
      </c>
    </row>
    <row r="12" spans="1:11" x14ac:dyDescent="0.25">
      <c r="B12" s="11" t="s">
        <v>76</v>
      </c>
      <c r="C12" s="11" t="s">
        <v>77</v>
      </c>
      <c r="D12" s="8">
        <v>23428406483</v>
      </c>
      <c r="E12" s="8">
        <v>23427464364</v>
      </c>
      <c r="F12" s="17">
        <v>0.9999597873205468</v>
      </c>
      <c r="G12" s="17">
        <v>4.021267945319984E-5</v>
      </c>
    </row>
    <row r="13" spans="1:11" x14ac:dyDescent="0.25">
      <c r="B13" s="11" t="s">
        <v>112</v>
      </c>
      <c r="C13" s="11" t="s">
        <v>113</v>
      </c>
      <c r="D13" s="8">
        <v>13022693434</v>
      </c>
      <c r="E13" s="8">
        <v>12849748038</v>
      </c>
      <c r="F13" s="17">
        <v>0.98671969075548771</v>
      </c>
      <c r="G13" s="17">
        <v>1.3280309244512289E-2</v>
      </c>
      <c r="I13" s="10"/>
      <c r="J13" s="10"/>
      <c r="K13" s="10"/>
    </row>
    <row r="14" spans="1:11" x14ac:dyDescent="0.25">
      <c r="B14" s="11" t="s">
        <v>82</v>
      </c>
      <c r="C14" s="11" t="s">
        <v>83</v>
      </c>
      <c r="D14" s="8">
        <v>59377857150</v>
      </c>
      <c r="E14" s="8">
        <v>58046250605</v>
      </c>
      <c r="F14" s="17">
        <v>0.9775740215475256</v>
      </c>
      <c r="G14" s="17">
        <v>2.2425978452474404E-2</v>
      </c>
    </row>
    <row r="15" spans="1:11" x14ac:dyDescent="0.25">
      <c r="B15" s="11" t="s">
        <v>116</v>
      </c>
      <c r="C15" s="11" t="s">
        <v>117</v>
      </c>
      <c r="D15" s="8">
        <v>14473009958</v>
      </c>
      <c r="E15" s="8">
        <v>15007300920</v>
      </c>
      <c r="F15" s="17">
        <v>1.0369163680223041</v>
      </c>
      <c r="G15" s="17">
        <v>3.6916368022304136E-2</v>
      </c>
    </row>
    <row r="16" spans="1:11" x14ac:dyDescent="0.25">
      <c r="B16" s="11" t="s">
        <v>70</v>
      </c>
      <c r="C16" s="11" t="s">
        <v>71</v>
      </c>
      <c r="D16" s="8">
        <v>20516350945</v>
      </c>
      <c r="E16" s="8">
        <v>19650047025</v>
      </c>
      <c r="F16" s="17">
        <v>0.95777495119271561</v>
      </c>
      <c r="G16" s="17">
        <v>4.2225048807284393E-2</v>
      </c>
    </row>
    <row r="17" spans="2:7" x14ac:dyDescent="0.25">
      <c r="B17" s="11" t="s">
        <v>98</v>
      </c>
      <c r="C17" s="11" t="s">
        <v>99</v>
      </c>
      <c r="D17" s="8">
        <v>22310762630</v>
      </c>
      <c r="E17" s="8">
        <v>21298082971</v>
      </c>
      <c r="F17" s="17">
        <v>0.95461026250898717</v>
      </c>
      <c r="G17" s="17">
        <v>4.5389737491012827E-2</v>
      </c>
    </row>
    <row r="18" spans="2:7" x14ac:dyDescent="0.25">
      <c r="B18" s="11" t="s">
        <v>86</v>
      </c>
      <c r="C18" s="11" t="s">
        <v>87</v>
      </c>
      <c r="D18" s="8">
        <v>369501629307</v>
      </c>
      <c r="E18" s="8">
        <v>386725694829</v>
      </c>
      <c r="F18" s="17">
        <v>1.0466143154884153</v>
      </c>
      <c r="G18" s="17">
        <v>4.6614315488415325E-2</v>
      </c>
    </row>
    <row r="19" spans="2:7" x14ac:dyDescent="0.25">
      <c r="B19" s="11" t="s">
        <v>92</v>
      </c>
      <c r="C19" s="11" t="s">
        <v>93</v>
      </c>
      <c r="D19" s="8">
        <v>9495399149</v>
      </c>
      <c r="E19" s="8">
        <v>9037117025</v>
      </c>
      <c r="F19" s="17">
        <v>0.95173640235563306</v>
      </c>
      <c r="G19" s="17">
        <v>4.826359764436694E-2</v>
      </c>
    </row>
    <row r="20" spans="2:7" x14ac:dyDescent="0.25">
      <c r="B20" s="11" t="s">
        <v>100</v>
      </c>
      <c r="C20" s="11" t="s">
        <v>101</v>
      </c>
      <c r="D20" s="8">
        <v>13179123797</v>
      </c>
      <c r="E20" s="8">
        <v>13824725223</v>
      </c>
      <c r="F20" s="17">
        <v>1.048986672858097</v>
      </c>
      <c r="G20" s="17">
        <v>4.8986672858096991E-2</v>
      </c>
    </row>
    <row r="21" spans="2:7" x14ac:dyDescent="0.25">
      <c r="B21" s="11" t="s">
        <v>110</v>
      </c>
      <c r="C21" s="11" t="s">
        <v>111</v>
      </c>
      <c r="D21" s="8">
        <v>3705530192</v>
      </c>
      <c r="E21" s="8">
        <v>3483994583</v>
      </c>
      <c r="F21" s="17">
        <v>0.9402148687174966</v>
      </c>
      <c r="G21" s="17">
        <v>5.9785131282503401E-2</v>
      </c>
    </row>
    <row r="22" spans="2:7" x14ac:dyDescent="0.25">
      <c r="B22" s="11" t="s">
        <v>104</v>
      </c>
      <c r="C22" s="11" t="s">
        <v>105</v>
      </c>
      <c r="D22" s="8">
        <v>101532891512</v>
      </c>
      <c r="E22" s="8">
        <v>95420032656</v>
      </c>
      <c r="F22" s="17">
        <v>0.93979429951251281</v>
      </c>
      <c r="G22" s="17">
        <v>6.020570048748719E-2</v>
      </c>
    </row>
    <row r="23" spans="2:7" x14ac:dyDescent="0.25">
      <c r="B23" s="11" t="s">
        <v>68</v>
      </c>
      <c r="C23" s="11" t="s">
        <v>69</v>
      </c>
      <c r="D23" s="8">
        <v>10660000000</v>
      </c>
      <c r="E23" s="8">
        <v>9930971478</v>
      </c>
      <c r="F23" s="17">
        <v>0.9316108328330206</v>
      </c>
      <c r="G23" s="17">
        <v>6.8389167166979403E-2</v>
      </c>
    </row>
    <row r="24" spans="2:7" x14ac:dyDescent="0.25">
      <c r="B24" s="11" t="s">
        <v>118</v>
      </c>
      <c r="C24" s="11" t="s">
        <v>119</v>
      </c>
      <c r="D24" s="8">
        <v>11190390578</v>
      </c>
      <c r="E24" s="8">
        <v>10380754081</v>
      </c>
      <c r="F24" s="17">
        <v>0.92764895100339728</v>
      </c>
      <c r="G24" s="17">
        <v>7.2351048996602718E-2</v>
      </c>
    </row>
    <row r="25" spans="2:7" x14ac:dyDescent="0.25">
      <c r="B25" s="11" t="s">
        <v>106</v>
      </c>
      <c r="C25" s="11" t="s">
        <v>107</v>
      </c>
      <c r="D25" s="8">
        <v>1883947955</v>
      </c>
      <c r="E25" s="8">
        <v>1730672608</v>
      </c>
      <c r="F25" s="17">
        <v>0.9186414111954595</v>
      </c>
      <c r="G25" s="17">
        <v>8.1358588804540499E-2</v>
      </c>
    </row>
    <row r="26" spans="2:7" x14ac:dyDescent="0.25">
      <c r="B26" s="11" t="s">
        <v>102</v>
      </c>
      <c r="C26" s="11" t="s">
        <v>103</v>
      </c>
      <c r="D26" s="8">
        <v>11299341749</v>
      </c>
      <c r="E26" s="8">
        <v>10136003783</v>
      </c>
      <c r="F26" s="17">
        <v>0.89704374008309318</v>
      </c>
      <c r="G26" s="17">
        <v>0.10295625991690682</v>
      </c>
    </row>
    <row r="27" spans="2:7" x14ac:dyDescent="0.25">
      <c r="B27" s="11" t="s">
        <v>114</v>
      </c>
      <c r="C27" s="11" t="s">
        <v>115</v>
      </c>
      <c r="D27" s="8">
        <v>3895255066</v>
      </c>
      <c r="E27" s="8">
        <v>3454573608</v>
      </c>
      <c r="F27" s="17">
        <v>0.88686711125889595</v>
      </c>
      <c r="G27" s="17">
        <v>0.11313288874110405</v>
      </c>
    </row>
    <row r="28" spans="2:7" x14ac:dyDescent="0.25">
      <c r="B28" s="11" t="s">
        <v>94</v>
      </c>
      <c r="C28" s="11" t="s">
        <v>95</v>
      </c>
      <c r="D28" s="8">
        <v>6188006355</v>
      </c>
      <c r="E28" s="8">
        <v>5478352869</v>
      </c>
      <c r="F28" s="17">
        <v>0.88531791254115477</v>
      </c>
      <c r="G28" s="17">
        <v>0.11468208745884523</v>
      </c>
    </row>
    <row r="29" spans="2:7" x14ac:dyDescent="0.25">
      <c r="B29" s="11" t="s">
        <v>74</v>
      </c>
      <c r="C29" s="11" t="s">
        <v>75</v>
      </c>
      <c r="D29" s="8">
        <v>2713968281</v>
      </c>
      <c r="E29" s="8">
        <v>2376393406</v>
      </c>
      <c r="F29" s="17">
        <v>0.87561576258525187</v>
      </c>
      <c r="G29" s="17">
        <v>0.12438423741474813</v>
      </c>
    </row>
    <row r="30" spans="2:7" x14ac:dyDescent="0.25">
      <c r="B30" s="11" t="s">
        <v>88</v>
      </c>
      <c r="C30" s="11" t="s">
        <v>89</v>
      </c>
      <c r="D30" s="8">
        <v>15879342251</v>
      </c>
      <c r="E30" s="8">
        <v>13631657786</v>
      </c>
      <c r="F30" s="17">
        <v>0.85845229421524361</v>
      </c>
      <c r="G30" s="17">
        <v>0.14154770578475639</v>
      </c>
    </row>
    <row r="31" spans="2:7" x14ac:dyDescent="0.25">
      <c r="B31" s="11" t="s">
        <v>80</v>
      </c>
      <c r="C31" s="11" t="s">
        <v>81</v>
      </c>
      <c r="D31" s="8">
        <v>517947928000</v>
      </c>
      <c r="E31" s="8">
        <v>410117934547</v>
      </c>
      <c r="F31" s="17">
        <v>0.79181306146088104</v>
      </c>
      <c r="G31" s="17">
        <v>0.20818693853911896</v>
      </c>
    </row>
    <row r="32" spans="2:7" x14ac:dyDescent="0.25">
      <c r="B32" s="11" t="s">
        <v>84</v>
      </c>
      <c r="C32" s="11" t="s">
        <v>85</v>
      </c>
      <c r="D32" s="8">
        <v>5115187500</v>
      </c>
      <c r="E32" s="8">
        <v>3560639323</v>
      </c>
      <c r="F32" s="17">
        <v>0.69609165314076948</v>
      </c>
      <c r="G32" s="17">
        <v>0.30390834685923052</v>
      </c>
    </row>
    <row r="33" spans="2:7" x14ac:dyDescent="0.25">
      <c r="B33" s="11" t="s">
        <v>90</v>
      </c>
      <c r="C33" s="11" t="s">
        <v>91</v>
      </c>
      <c r="D33" s="8">
        <v>20368949457</v>
      </c>
      <c r="E33" s="8">
        <v>14114911285</v>
      </c>
      <c r="F33" s="17">
        <v>0.69296216355180085</v>
      </c>
      <c r="G33" s="17">
        <v>0.30703783644819915</v>
      </c>
    </row>
    <row r="34" spans="2:7" x14ac:dyDescent="0.25">
      <c r="B34" s="11" t="s">
        <v>108</v>
      </c>
      <c r="C34" s="11" t="s">
        <v>109</v>
      </c>
      <c r="D34" s="8">
        <v>14269149283</v>
      </c>
      <c r="E34" s="8">
        <v>9767090024</v>
      </c>
      <c r="F34" s="17">
        <v>0.68449000219209499</v>
      </c>
      <c r="G34" s="17">
        <v>0.31550999780790501</v>
      </c>
    </row>
    <row r="35" spans="2:7" x14ac:dyDescent="0.25">
      <c r="B35" s="11" t="s">
        <v>78</v>
      </c>
      <c r="C35" s="11" t="s">
        <v>79</v>
      </c>
      <c r="D35" s="8">
        <v>40375088000</v>
      </c>
      <c r="E35" s="8">
        <v>23306066269</v>
      </c>
      <c r="F35" s="17">
        <v>0.57723877330001117</v>
      </c>
      <c r="G35" s="17">
        <v>0.42276122669998883</v>
      </c>
    </row>
    <row r="36" spans="2:7" x14ac:dyDescent="0.25">
      <c r="B36" s="11" t="s">
        <v>96</v>
      </c>
      <c r="C36" s="11" t="s">
        <v>97</v>
      </c>
      <c r="D36" s="8">
        <v>10356182550</v>
      </c>
      <c r="E36" s="8">
        <v>33983624572</v>
      </c>
      <c r="F36" s="17">
        <v>3.2814818016123133</v>
      </c>
      <c r="G36" s="17">
        <v>2.2814818016123133</v>
      </c>
    </row>
    <row r="37" spans="2:7" ht="24" customHeight="1" x14ac:dyDescent="0.25">
      <c r="B37" s="22"/>
      <c r="C37" s="22" t="s">
        <v>54</v>
      </c>
      <c r="D37" s="23">
        <f>+SUM(D11:D36)</f>
        <v>1340883272897</v>
      </c>
      <c r="E37" s="23">
        <f>+SUM(E11:E36)</f>
        <v>1228936983192</v>
      </c>
      <c r="F37" s="24">
        <f t="shared" ref="F37" si="0">+IF(AND(E37=0,D37=0),"",IFERROR(E37/D37,"Inf."))</f>
        <v>0.91651302393896061</v>
      </c>
      <c r="G37" s="24">
        <f t="shared" ref="G37" si="1">+IF(F37="Inf.","Inf.",IFERROR(SQRT((1-F37)^2),"N/A"))</f>
        <v>8.3486976061039386E-2</v>
      </c>
    </row>
    <row r="98" spans="2:4" hidden="1" x14ac:dyDescent="0.25">
      <c r="B98" s="15" t="s">
        <v>55</v>
      </c>
      <c r="C98" s="15">
        <v>2015</v>
      </c>
      <c r="D98" s="15" t="s">
        <v>56</v>
      </c>
    </row>
    <row r="99" spans="2:4" hidden="1" x14ac:dyDescent="0.25">
      <c r="B99" s="15" t="s">
        <v>57</v>
      </c>
      <c r="C99" s="15">
        <v>2016</v>
      </c>
      <c r="D99" s="15" t="s">
        <v>58</v>
      </c>
    </row>
    <row r="100" spans="2:4" hidden="1" x14ac:dyDescent="0.25">
      <c r="B100" s="15" t="s">
        <v>2</v>
      </c>
      <c r="C100" s="15">
        <v>2017</v>
      </c>
      <c r="D100" s="15" t="s">
        <v>4</v>
      </c>
    </row>
    <row r="101" spans="2:4" hidden="1" x14ac:dyDescent="0.25">
      <c r="B101" s="15" t="s">
        <v>59</v>
      </c>
      <c r="C101" s="15">
        <v>2018</v>
      </c>
      <c r="D101" s="15"/>
    </row>
    <row r="102" spans="2:4" hidden="1" x14ac:dyDescent="0.25">
      <c r="B102" s="15" t="s">
        <v>60</v>
      </c>
      <c r="C102" s="15">
        <v>2019</v>
      </c>
      <c r="D102" s="15"/>
    </row>
    <row r="103" spans="2:4" hidden="1" x14ac:dyDescent="0.25">
      <c r="B103" s="15" t="s">
        <v>61</v>
      </c>
      <c r="C103" s="15">
        <v>2020</v>
      </c>
      <c r="D103" s="15"/>
    </row>
    <row r="104" spans="2:4" hidden="1" x14ac:dyDescent="0.25">
      <c r="B104" s="15" t="s">
        <v>62</v>
      </c>
      <c r="C104" s="15">
        <v>2021</v>
      </c>
      <c r="D104" s="15"/>
    </row>
    <row r="105" spans="2:4" hidden="1" x14ac:dyDescent="0.25">
      <c r="B105" s="15" t="s">
        <v>63</v>
      </c>
      <c r="C105" s="15">
        <v>2022</v>
      </c>
      <c r="D105" s="15"/>
    </row>
    <row r="106" spans="2:4" hidden="1" x14ac:dyDescent="0.25">
      <c r="B106" s="15" t="s">
        <v>64</v>
      </c>
      <c r="C106" s="15">
        <v>2023</v>
      </c>
      <c r="D106" s="15"/>
    </row>
    <row r="107" spans="2:4" hidden="1" x14ac:dyDescent="0.25">
      <c r="B107" s="15" t="s">
        <v>65</v>
      </c>
      <c r="C107" s="15">
        <v>2024</v>
      </c>
      <c r="D107" s="15"/>
    </row>
    <row r="108" spans="2:4" hidden="1" x14ac:dyDescent="0.25">
      <c r="B108" s="15" t="s">
        <v>66</v>
      </c>
      <c r="C108" s="15">
        <v>2025</v>
      </c>
      <c r="D108" s="15"/>
    </row>
    <row r="109" spans="2:4" hidden="1" x14ac:dyDescent="0.25">
      <c r="B109" s="15" t="s">
        <v>67</v>
      </c>
      <c r="C109" s="15">
        <v>2026</v>
      </c>
      <c r="D109" s="15"/>
    </row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  <row r="126" s="14" customFormat="1" hidden="1" x14ac:dyDescent="0.25"/>
  </sheetData>
  <mergeCells count="5">
    <mergeCell ref="B4:G4"/>
    <mergeCell ref="B6:G6"/>
    <mergeCell ref="B7:G7"/>
    <mergeCell ref="B8:G8"/>
    <mergeCell ref="B2:G2"/>
  </mergeCells>
  <dataValidations count="3">
    <dataValidation type="list" allowBlank="1" showInputMessage="1" showErrorMessage="1" sqref="C3" xr:uid="{5D2EC406-7747-4F0C-8128-BA57DEC4CF70}">
      <formula1>$B$98:$B$109</formula1>
    </dataValidation>
    <dataValidation type="list" allowBlank="1" showInputMessage="1" showErrorMessage="1" sqref="F3" xr:uid="{2A9A0CB1-84FE-425E-A9A7-05E6B9B916A2}">
      <formula1>$C$98:$C$109</formula1>
    </dataValidation>
    <dataValidation type="list" allowBlank="1" showInputMessage="1" showErrorMessage="1" sqref="B4" xr:uid="{D936E75C-0077-41A3-9838-E5D55DB2B59E}">
      <formula1>$D$98:$D$100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20BB5B2-238A-49A9-86AA-0C83BE7C8F0F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D202-C073-42FA-A44C-EFA76C436FB1}">
  <dimension ref="A1:K125"/>
  <sheetViews>
    <sheetView zoomScale="90" zoomScaleNormal="90" workbookViewId="0">
      <selection activeCell="H1" sqref="H1"/>
    </sheetView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6" t="s">
        <v>0</v>
      </c>
      <c r="C2" s="26"/>
      <c r="D2" s="26"/>
      <c r="E2" s="26"/>
      <c r="F2" s="26"/>
      <c r="G2" s="26"/>
    </row>
    <row r="3" spans="1:11" x14ac:dyDescent="0.25">
      <c r="A3" s="15"/>
      <c r="B3" s="12" t="s">
        <v>1</v>
      </c>
      <c r="C3" s="13" t="s">
        <v>61</v>
      </c>
      <c r="E3" s="12" t="s">
        <v>3</v>
      </c>
      <c r="F3" s="13">
        <v>2022</v>
      </c>
      <c r="H3" s="18"/>
    </row>
    <row r="4" spans="1:11" x14ac:dyDescent="0.25">
      <c r="B4" s="27" t="s">
        <v>58</v>
      </c>
      <c r="C4" s="27"/>
      <c r="D4" s="27"/>
      <c r="E4" s="27"/>
      <c r="F4" s="27"/>
      <c r="G4" s="27"/>
    </row>
    <row r="5" spans="1:11" x14ac:dyDescent="0.25">
      <c r="A5" s="15"/>
      <c r="B5" s="15"/>
      <c r="C5" s="15"/>
      <c r="D5" s="15"/>
      <c r="E5" s="15"/>
    </row>
    <row r="6" spans="1:11" x14ac:dyDescent="0.25">
      <c r="B6" s="28" t="s">
        <v>5</v>
      </c>
      <c r="C6" s="28"/>
      <c r="D6" s="28"/>
      <c r="E6" s="28"/>
      <c r="F6" s="28"/>
      <c r="G6" s="28"/>
    </row>
    <row r="7" spans="1:11" x14ac:dyDescent="0.25">
      <c r="B7" s="29" t="s">
        <v>6</v>
      </c>
      <c r="C7" s="29"/>
      <c r="D7" s="29"/>
      <c r="E7" s="29"/>
      <c r="F7" s="29"/>
      <c r="G7" s="29"/>
    </row>
    <row r="8" spans="1:11" x14ac:dyDescent="0.25">
      <c r="B8" s="29" t="s">
        <v>7</v>
      </c>
      <c r="C8" s="29"/>
      <c r="D8" s="29"/>
      <c r="E8" s="29"/>
      <c r="F8" s="29"/>
      <c r="G8" s="29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150</v>
      </c>
      <c r="C11" s="11" t="s">
        <v>151</v>
      </c>
      <c r="D11" s="8">
        <v>2014664589</v>
      </c>
      <c r="E11" s="8">
        <v>2011881706</v>
      </c>
      <c r="F11" s="17">
        <v>0.99861868669594211</v>
      </c>
      <c r="G11" s="17">
        <v>1.3813133040578851E-3</v>
      </c>
    </row>
    <row r="12" spans="1:11" x14ac:dyDescent="0.25">
      <c r="B12" s="11" t="s">
        <v>132</v>
      </c>
      <c r="C12" s="11" t="s">
        <v>133</v>
      </c>
      <c r="D12" s="8">
        <v>8275623932</v>
      </c>
      <c r="E12" s="8">
        <v>8262803272</v>
      </c>
      <c r="F12" s="17">
        <v>0.99845079233839695</v>
      </c>
      <c r="G12" s="17">
        <v>1.549207661603047E-3</v>
      </c>
    </row>
    <row r="13" spans="1:11" x14ac:dyDescent="0.25">
      <c r="B13" s="11" t="s">
        <v>148</v>
      </c>
      <c r="C13" s="11" t="s">
        <v>149</v>
      </c>
      <c r="D13" s="8">
        <v>3601218217</v>
      </c>
      <c r="E13" s="8">
        <v>3592056267</v>
      </c>
      <c r="F13" s="17">
        <v>0.99745587480460085</v>
      </c>
      <c r="G13" s="17">
        <v>2.5441251953991495E-3</v>
      </c>
      <c r="I13" s="10"/>
      <c r="J13" s="10"/>
      <c r="K13" s="10"/>
    </row>
    <row r="14" spans="1:11" x14ac:dyDescent="0.25">
      <c r="B14" s="11" t="s">
        <v>162</v>
      </c>
      <c r="C14" s="11" t="s">
        <v>163</v>
      </c>
      <c r="D14" s="8">
        <v>2478469093</v>
      </c>
      <c r="E14" s="8">
        <v>2469340592</v>
      </c>
      <c r="F14" s="17">
        <v>0.99631687922767254</v>
      </c>
      <c r="G14" s="17">
        <v>3.6831207723274639E-3</v>
      </c>
    </row>
    <row r="15" spans="1:11" x14ac:dyDescent="0.25">
      <c r="B15" s="11" t="s">
        <v>142</v>
      </c>
      <c r="C15" s="11" t="s">
        <v>143</v>
      </c>
      <c r="D15" s="8">
        <v>6884494827</v>
      </c>
      <c r="E15" s="8">
        <v>6845221533</v>
      </c>
      <c r="F15" s="17">
        <v>0.9942953993013437</v>
      </c>
      <c r="G15" s="17">
        <v>5.7046006986563036E-3</v>
      </c>
    </row>
    <row r="16" spans="1:11" x14ac:dyDescent="0.25">
      <c r="B16" s="11" t="s">
        <v>144</v>
      </c>
      <c r="C16" s="11" t="s">
        <v>145</v>
      </c>
      <c r="D16" s="8">
        <v>5090862176</v>
      </c>
      <c r="E16" s="8">
        <v>5033837409</v>
      </c>
      <c r="F16" s="17">
        <v>0.98879860325647129</v>
      </c>
      <c r="G16" s="17">
        <v>1.1201396743528713E-2</v>
      </c>
    </row>
    <row r="17" spans="2:7" x14ac:dyDescent="0.25">
      <c r="B17" s="11" t="s">
        <v>146</v>
      </c>
      <c r="C17" s="11" t="s">
        <v>147</v>
      </c>
      <c r="D17" s="8">
        <v>1090205289</v>
      </c>
      <c r="E17" s="8">
        <v>1107765409</v>
      </c>
      <c r="F17" s="17">
        <v>1.0161071682344407</v>
      </c>
      <c r="G17" s="17">
        <v>1.6107168234440694E-2</v>
      </c>
    </row>
    <row r="18" spans="2:7" x14ac:dyDescent="0.25">
      <c r="B18" s="11" t="s">
        <v>158</v>
      </c>
      <c r="C18" s="11" t="s">
        <v>159</v>
      </c>
      <c r="D18" s="8">
        <v>15888843394</v>
      </c>
      <c r="E18" s="8">
        <v>16202182258</v>
      </c>
      <c r="F18" s="17">
        <v>1.0197206842707207</v>
      </c>
      <c r="G18" s="17">
        <v>1.9720684270720712E-2</v>
      </c>
    </row>
    <row r="19" spans="2:7" x14ac:dyDescent="0.25">
      <c r="B19" s="11" t="s">
        <v>156</v>
      </c>
      <c r="C19" s="11" t="s">
        <v>157</v>
      </c>
      <c r="D19" s="8">
        <v>8480601556</v>
      </c>
      <c r="E19" s="8">
        <v>8214826327</v>
      </c>
      <c r="F19" s="17">
        <v>0.96866080463219439</v>
      </c>
      <c r="G19" s="17">
        <v>3.1339195367805606E-2</v>
      </c>
    </row>
    <row r="20" spans="2:7" x14ac:dyDescent="0.25">
      <c r="B20" s="11" t="s">
        <v>124</v>
      </c>
      <c r="C20" s="11" t="s">
        <v>125</v>
      </c>
      <c r="D20" s="8">
        <v>3818877690</v>
      </c>
      <c r="E20" s="8">
        <v>3659268655</v>
      </c>
      <c r="F20" s="17">
        <v>0.95820525087306474</v>
      </c>
      <c r="G20" s="17">
        <v>4.179474912693526E-2</v>
      </c>
    </row>
    <row r="21" spans="2:7" x14ac:dyDescent="0.25">
      <c r="B21" s="11" t="s">
        <v>128</v>
      </c>
      <c r="C21" s="11" t="s">
        <v>129</v>
      </c>
      <c r="D21" s="8">
        <v>2147192052</v>
      </c>
      <c r="E21" s="8">
        <v>2052441668</v>
      </c>
      <c r="F21" s="17">
        <v>0.95587242235190617</v>
      </c>
      <c r="G21" s="17">
        <v>4.412757764809383E-2</v>
      </c>
    </row>
    <row r="22" spans="2:7" x14ac:dyDescent="0.25">
      <c r="B22" s="11" t="s">
        <v>138</v>
      </c>
      <c r="C22" s="11" t="s">
        <v>139</v>
      </c>
      <c r="D22" s="8">
        <v>7271545019</v>
      </c>
      <c r="E22" s="8">
        <v>6871062563</v>
      </c>
      <c r="F22" s="17">
        <v>0.94492470926693439</v>
      </c>
      <c r="G22" s="17">
        <v>5.5075290733065607E-2</v>
      </c>
    </row>
    <row r="23" spans="2:7" x14ac:dyDescent="0.25">
      <c r="B23" s="11" t="s">
        <v>136</v>
      </c>
      <c r="C23" s="11" t="s">
        <v>137</v>
      </c>
      <c r="D23" s="8">
        <v>3137981372</v>
      </c>
      <c r="E23" s="8">
        <v>2964669604</v>
      </c>
      <c r="F23" s="17">
        <v>0.9447696632151964</v>
      </c>
      <c r="G23" s="17">
        <v>5.5230336784803602E-2</v>
      </c>
    </row>
    <row r="24" spans="2:7" x14ac:dyDescent="0.25">
      <c r="B24" s="11" t="s">
        <v>166</v>
      </c>
      <c r="C24" s="11" t="s">
        <v>167</v>
      </c>
      <c r="D24" s="8">
        <v>22834305380</v>
      </c>
      <c r="E24" s="8">
        <v>24149537245</v>
      </c>
      <c r="F24" s="17">
        <v>1.0575989434805395</v>
      </c>
      <c r="G24" s="17">
        <v>5.7598943480539511E-2</v>
      </c>
    </row>
    <row r="25" spans="2:7" x14ac:dyDescent="0.25">
      <c r="B25" s="11" t="s">
        <v>152</v>
      </c>
      <c r="C25" s="11" t="s">
        <v>153</v>
      </c>
      <c r="D25" s="8">
        <v>60272000</v>
      </c>
      <c r="E25" s="8">
        <v>56739642</v>
      </c>
      <c r="F25" s="17">
        <v>0.94139305149986729</v>
      </c>
      <c r="G25" s="17">
        <v>5.8606948500132705E-2</v>
      </c>
    </row>
    <row r="26" spans="2:7" x14ac:dyDescent="0.25">
      <c r="B26" s="11" t="s">
        <v>126</v>
      </c>
      <c r="C26" s="11" t="s">
        <v>127</v>
      </c>
      <c r="D26" s="8">
        <v>38288391899</v>
      </c>
      <c r="E26" s="8">
        <v>35886598723</v>
      </c>
      <c r="F26" s="17">
        <v>0.93727098326992597</v>
      </c>
      <c r="G26" s="17">
        <v>6.2729016730074028E-2</v>
      </c>
    </row>
    <row r="27" spans="2:7" x14ac:dyDescent="0.25">
      <c r="B27" s="11" t="s">
        <v>120</v>
      </c>
      <c r="C27" s="11" t="s">
        <v>121</v>
      </c>
      <c r="D27" s="8">
        <v>5050286975</v>
      </c>
      <c r="E27" s="8">
        <v>4706798899</v>
      </c>
      <c r="F27" s="17">
        <v>0.93198642419721112</v>
      </c>
      <c r="G27" s="17">
        <v>6.8013575802788884E-2</v>
      </c>
    </row>
    <row r="28" spans="2:7" x14ac:dyDescent="0.25">
      <c r="B28" s="11" t="s">
        <v>140</v>
      </c>
      <c r="C28" s="11" t="s">
        <v>141</v>
      </c>
      <c r="D28" s="8">
        <v>1854437340</v>
      </c>
      <c r="E28" s="8">
        <v>1656765706</v>
      </c>
      <c r="F28" s="17">
        <v>0.8934061401071659</v>
      </c>
      <c r="G28" s="17">
        <v>0.1065938598928341</v>
      </c>
    </row>
    <row r="29" spans="2:7" x14ac:dyDescent="0.25">
      <c r="B29" s="11" t="s">
        <v>122</v>
      </c>
      <c r="C29" s="11" t="s">
        <v>123</v>
      </c>
      <c r="D29" s="8">
        <v>354541085164</v>
      </c>
      <c r="E29" s="8">
        <v>300170042027</v>
      </c>
      <c r="F29" s="17">
        <v>0.84664388582257089</v>
      </c>
      <c r="G29" s="17">
        <v>0.15335611417742911</v>
      </c>
    </row>
    <row r="30" spans="2:7" x14ac:dyDescent="0.25">
      <c r="B30" s="11" t="s">
        <v>154</v>
      </c>
      <c r="C30" s="11" t="s">
        <v>155</v>
      </c>
      <c r="D30" s="8">
        <v>15231767092</v>
      </c>
      <c r="E30" s="8">
        <v>10901907184</v>
      </c>
      <c r="F30" s="17">
        <v>0.71573489261964085</v>
      </c>
      <c r="G30" s="17">
        <v>0.28426510738035915</v>
      </c>
    </row>
    <row r="31" spans="2:7" x14ac:dyDescent="0.25">
      <c r="B31" s="11" t="s">
        <v>134</v>
      </c>
      <c r="C31" s="11" t="s">
        <v>135</v>
      </c>
      <c r="D31" s="8">
        <v>21555759958</v>
      </c>
      <c r="E31" s="8">
        <v>14132318694</v>
      </c>
      <c r="F31" s="17">
        <v>0.65561681525197468</v>
      </c>
      <c r="G31" s="17">
        <v>0.34438318474802532</v>
      </c>
    </row>
    <row r="32" spans="2:7" x14ac:dyDescent="0.25">
      <c r="B32" s="11" t="s">
        <v>164</v>
      </c>
      <c r="C32" s="11" t="s">
        <v>165</v>
      </c>
      <c r="D32" s="8">
        <v>26404443575</v>
      </c>
      <c r="E32" s="8">
        <v>16194342897</v>
      </c>
      <c r="F32" s="17">
        <v>0.61331884729936026</v>
      </c>
      <c r="G32" s="17">
        <v>0.38668115270063974</v>
      </c>
    </row>
    <row r="33" spans="2:7" x14ac:dyDescent="0.25">
      <c r="B33" s="11" t="s">
        <v>168</v>
      </c>
      <c r="C33" s="11" t="s">
        <v>169</v>
      </c>
      <c r="D33" s="8">
        <v>475259903903</v>
      </c>
      <c r="E33" s="8">
        <v>1258896560</v>
      </c>
      <c r="F33" s="17">
        <v>2.6488591813900197E-3</v>
      </c>
      <c r="G33" s="17">
        <v>0.99735114081860998</v>
      </c>
    </row>
    <row r="34" spans="2:7" x14ac:dyDescent="0.25">
      <c r="B34" s="11" t="s">
        <v>160</v>
      </c>
      <c r="C34" s="11" t="s">
        <v>161</v>
      </c>
      <c r="D34" s="8">
        <v>35100923919</v>
      </c>
      <c r="E34" s="8">
        <v>91776811195</v>
      </c>
      <c r="F34" s="17">
        <v>2.6146551414654233</v>
      </c>
      <c r="G34" s="17">
        <v>1.6146551414654233</v>
      </c>
    </row>
    <row r="35" spans="2:7" x14ac:dyDescent="0.25">
      <c r="B35" s="11" t="s">
        <v>130</v>
      </c>
      <c r="C35" s="11" t="s">
        <v>131</v>
      </c>
      <c r="D35" s="8">
        <v>0</v>
      </c>
      <c r="E35" s="8">
        <v>0</v>
      </c>
      <c r="F35" s="17" t="s">
        <v>171</v>
      </c>
      <c r="G35" s="17" t="s">
        <v>172</v>
      </c>
    </row>
    <row r="36" spans="2:7" x14ac:dyDescent="0.25">
      <c r="B36" s="11"/>
      <c r="C36" s="11" t="s">
        <v>54</v>
      </c>
      <c r="D36" s="21">
        <f>+SUM(D11:D35)</f>
        <v>1066362156411</v>
      </c>
      <c r="E36" s="21">
        <f>+SUM(E11:E35)</f>
        <v>570178116035</v>
      </c>
      <c r="F36" s="17">
        <f t="shared" ref="F36" si="0">+IF(AND(E36=0,D36=0),"",IFERROR(E36/D36,"Inf."))</f>
        <v>0.53469462753068719</v>
      </c>
      <c r="G36" s="17">
        <f t="shared" ref="G36" si="1">+IF(F36="Inf.","Inf.",IFERROR(SQRT((1-F36)^2),"N/A"))</f>
        <v>0.46530537246931281</v>
      </c>
    </row>
    <row r="97" spans="2:4" hidden="1" x14ac:dyDescent="0.25">
      <c r="B97" s="15" t="s">
        <v>55</v>
      </c>
      <c r="C97" s="15">
        <v>2015</v>
      </c>
      <c r="D97" s="15" t="s">
        <v>56</v>
      </c>
    </row>
    <row r="98" spans="2:4" hidden="1" x14ac:dyDescent="0.25">
      <c r="B98" s="15" t="s">
        <v>57</v>
      </c>
      <c r="C98" s="15">
        <v>2016</v>
      </c>
      <c r="D98" s="15" t="s">
        <v>58</v>
      </c>
    </row>
    <row r="99" spans="2:4" hidden="1" x14ac:dyDescent="0.25">
      <c r="B99" s="15" t="s">
        <v>2</v>
      </c>
      <c r="C99" s="15">
        <v>2017</v>
      </c>
      <c r="D99" s="15" t="s">
        <v>4</v>
      </c>
    </row>
    <row r="100" spans="2:4" hidden="1" x14ac:dyDescent="0.25">
      <c r="B100" s="15" t="s">
        <v>59</v>
      </c>
      <c r="C100" s="15">
        <v>2018</v>
      </c>
      <c r="D100" s="15"/>
    </row>
    <row r="101" spans="2:4" hidden="1" x14ac:dyDescent="0.25">
      <c r="B101" s="15" t="s">
        <v>60</v>
      </c>
      <c r="C101" s="15">
        <v>2019</v>
      </c>
      <c r="D101" s="15"/>
    </row>
    <row r="102" spans="2:4" hidden="1" x14ac:dyDescent="0.25">
      <c r="B102" s="15" t="s">
        <v>61</v>
      </c>
      <c r="C102" s="15">
        <v>2020</v>
      </c>
      <c r="D102" s="15"/>
    </row>
    <row r="103" spans="2:4" hidden="1" x14ac:dyDescent="0.25">
      <c r="B103" s="15" t="s">
        <v>62</v>
      </c>
      <c r="C103" s="15">
        <v>2021</v>
      </c>
      <c r="D103" s="15"/>
    </row>
    <row r="104" spans="2:4" hidden="1" x14ac:dyDescent="0.25">
      <c r="B104" s="15" t="s">
        <v>63</v>
      </c>
      <c r="C104" s="15">
        <v>2022</v>
      </c>
      <c r="D104" s="15"/>
    </row>
    <row r="105" spans="2:4" hidden="1" x14ac:dyDescent="0.25">
      <c r="B105" s="15" t="s">
        <v>64</v>
      </c>
      <c r="C105" s="15">
        <v>2023</v>
      </c>
      <c r="D105" s="15"/>
    </row>
    <row r="106" spans="2:4" hidden="1" x14ac:dyDescent="0.25">
      <c r="B106" s="15" t="s">
        <v>65</v>
      </c>
      <c r="C106" s="15">
        <v>2024</v>
      </c>
      <c r="D106" s="15"/>
    </row>
    <row r="107" spans="2:4" hidden="1" x14ac:dyDescent="0.25">
      <c r="B107" s="15" t="s">
        <v>66</v>
      </c>
      <c r="C107" s="15">
        <v>2025</v>
      </c>
      <c r="D107" s="15"/>
    </row>
    <row r="108" spans="2:4" hidden="1" x14ac:dyDescent="0.25">
      <c r="B108" s="15" t="s">
        <v>67</v>
      </c>
      <c r="C108" s="15">
        <v>2026</v>
      </c>
      <c r="D108" s="15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133E87A7-8BD6-437F-8A1C-30298F463CBC}">
      <formula1>$B$97:$B$108</formula1>
    </dataValidation>
    <dataValidation type="list" allowBlank="1" showInputMessage="1" showErrorMessage="1" sqref="F3" xr:uid="{E080D8D9-6B5B-4067-A03B-45D54B350EC7}">
      <formula1>$C$97:$C$108</formula1>
    </dataValidation>
    <dataValidation type="list" allowBlank="1" showInputMessage="1" showErrorMessage="1" sqref="B4" xr:uid="{4EEDBF9A-BC4F-44F6-AAC5-BF25E0C488D0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125854-34E2-480F-B925-91AE5B43BDF4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31B0-C94E-4C5F-8F0F-160D906A1011}">
  <dimension ref="A1:K124"/>
  <sheetViews>
    <sheetView zoomScale="90" zoomScaleNormal="90" workbookViewId="0">
      <selection activeCell="I1" sqref="I1"/>
    </sheetView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6" t="s">
        <v>170</v>
      </c>
      <c r="C2" s="26"/>
      <c r="D2" s="26"/>
      <c r="E2" s="26"/>
      <c r="F2" s="26"/>
      <c r="G2" s="26"/>
    </row>
    <row r="3" spans="1:11" x14ac:dyDescent="0.25">
      <c r="A3" s="15"/>
      <c r="B3" s="12" t="s">
        <v>1</v>
      </c>
      <c r="C3" s="13" t="s">
        <v>61</v>
      </c>
      <c r="E3" s="12" t="s">
        <v>3</v>
      </c>
      <c r="F3" s="13">
        <v>2022</v>
      </c>
      <c r="H3" s="18"/>
    </row>
    <row r="4" spans="1:11" x14ac:dyDescent="0.25">
      <c r="B4" s="27" t="s">
        <v>56</v>
      </c>
      <c r="C4" s="27"/>
      <c r="D4" s="27"/>
      <c r="E4" s="27"/>
      <c r="F4" s="27"/>
      <c r="G4" s="27"/>
    </row>
    <row r="5" spans="1:11" x14ac:dyDescent="0.25">
      <c r="A5" s="15"/>
      <c r="B5" s="15"/>
      <c r="C5" s="15"/>
      <c r="D5" s="15"/>
      <c r="E5" s="15"/>
    </row>
    <row r="6" spans="1:11" x14ac:dyDescent="0.25">
      <c r="B6" s="28" t="s">
        <v>5</v>
      </c>
      <c r="C6" s="28"/>
      <c r="D6" s="28"/>
      <c r="E6" s="28"/>
      <c r="F6" s="28"/>
      <c r="G6" s="28"/>
    </row>
    <row r="7" spans="1:11" x14ac:dyDescent="0.25">
      <c r="B7" s="29" t="s">
        <v>6</v>
      </c>
      <c r="C7" s="29"/>
      <c r="D7" s="29"/>
      <c r="E7" s="29"/>
      <c r="F7" s="29"/>
      <c r="G7" s="29"/>
    </row>
    <row r="8" spans="1:11" x14ac:dyDescent="0.25">
      <c r="B8" s="29" t="s">
        <v>7</v>
      </c>
      <c r="C8" s="29"/>
      <c r="D8" s="29"/>
      <c r="E8" s="29"/>
      <c r="F8" s="29"/>
      <c r="G8" s="29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92</v>
      </c>
      <c r="C11" s="11" t="s">
        <v>93</v>
      </c>
      <c r="D11" s="8">
        <v>5400000</v>
      </c>
      <c r="E11" s="8">
        <v>5400000</v>
      </c>
      <c r="F11" s="17">
        <v>1</v>
      </c>
      <c r="G11" s="17">
        <v>0</v>
      </c>
    </row>
    <row r="12" spans="1:11" x14ac:dyDescent="0.25">
      <c r="B12" s="11" t="s">
        <v>108</v>
      </c>
      <c r="C12" s="11" t="s">
        <v>109</v>
      </c>
      <c r="D12" s="8">
        <v>2278700901</v>
      </c>
      <c r="E12" s="8">
        <v>2274940830</v>
      </c>
      <c r="F12" s="17">
        <v>0.99834990586155914</v>
      </c>
      <c r="G12" s="17">
        <v>1.6500941384408607E-3</v>
      </c>
    </row>
    <row r="13" spans="1:11" x14ac:dyDescent="0.25">
      <c r="B13" s="11" t="s">
        <v>110</v>
      </c>
      <c r="C13" s="11" t="s">
        <v>111</v>
      </c>
      <c r="D13" s="8">
        <v>240676785</v>
      </c>
      <c r="E13" s="8">
        <v>230383429</v>
      </c>
      <c r="F13" s="17">
        <v>0.95723162082292235</v>
      </c>
      <c r="G13" s="17">
        <v>4.2768379177077653E-2</v>
      </c>
      <c r="I13" s="10"/>
      <c r="J13" s="10"/>
      <c r="K13" s="10"/>
    </row>
    <row r="14" spans="1:11" x14ac:dyDescent="0.25">
      <c r="B14" s="11" t="s">
        <v>84</v>
      </c>
      <c r="C14" s="11" t="s">
        <v>85</v>
      </c>
      <c r="D14" s="8">
        <v>470668559</v>
      </c>
      <c r="E14" s="8">
        <v>447492947</v>
      </c>
      <c r="F14" s="17">
        <v>0.95076022913185498</v>
      </c>
      <c r="G14" s="17">
        <v>4.9239770868145016E-2</v>
      </c>
    </row>
    <row r="15" spans="1:11" x14ac:dyDescent="0.25">
      <c r="B15" s="11" t="s">
        <v>104</v>
      </c>
      <c r="C15" s="11" t="s">
        <v>105</v>
      </c>
      <c r="D15" s="8">
        <v>17548793513</v>
      </c>
      <c r="E15" s="8">
        <v>16514377574</v>
      </c>
      <c r="F15" s="17">
        <v>0.94105486863050081</v>
      </c>
      <c r="G15" s="17">
        <v>5.8945131369499193E-2</v>
      </c>
    </row>
    <row r="16" spans="1:11" x14ac:dyDescent="0.25">
      <c r="B16" s="11" t="s">
        <v>94</v>
      </c>
      <c r="C16" s="11" t="s">
        <v>95</v>
      </c>
      <c r="D16" s="8">
        <v>3375717899</v>
      </c>
      <c r="E16" s="8">
        <v>3092319996</v>
      </c>
      <c r="F16" s="17">
        <v>0.91604810843822226</v>
      </c>
      <c r="G16" s="17">
        <v>8.3951891561777736E-2</v>
      </c>
    </row>
    <row r="17" spans="2:7" x14ac:dyDescent="0.25">
      <c r="B17" s="11" t="s">
        <v>118</v>
      </c>
      <c r="C17" s="11" t="s">
        <v>119</v>
      </c>
      <c r="D17" s="8">
        <v>16642341805</v>
      </c>
      <c r="E17" s="8">
        <v>15167842334</v>
      </c>
      <c r="F17" s="17">
        <v>0.91140072182888321</v>
      </c>
      <c r="G17" s="17">
        <v>8.8599278171116791E-2</v>
      </c>
    </row>
    <row r="18" spans="2:7" x14ac:dyDescent="0.25">
      <c r="B18" s="11" t="s">
        <v>98</v>
      </c>
      <c r="C18" s="11" t="s">
        <v>99</v>
      </c>
      <c r="D18" s="8">
        <v>234909065</v>
      </c>
      <c r="E18" s="8">
        <v>206277374</v>
      </c>
      <c r="F18" s="17">
        <v>0.87811585304296369</v>
      </c>
      <c r="G18" s="17">
        <v>0.12188414695703631</v>
      </c>
    </row>
    <row r="19" spans="2:7" x14ac:dyDescent="0.25">
      <c r="B19" s="11" t="s">
        <v>86</v>
      </c>
      <c r="C19" s="11" t="s">
        <v>87</v>
      </c>
      <c r="D19" s="8">
        <v>65778091412</v>
      </c>
      <c r="E19" s="8">
        <v>56387505877</v>
      </c>
      <c r="F19" s="17">
        <v>0.85723840060694034</v>
      </c>
      <c r="G19" s="17">
        <v>0.14276159939305966</v>
      </c>
    </row>
    <row r="20" spans="2:7" x14ac:dyDescent="0.25">
      <c r="B20" s="11" t="s">
        <v>90</v>
      </c>
      <c r="C20" s="11" t="s">
        <v>91</v>
      </c>
      <c r="D20" s="8">
        <v>12772094292</v>
      </c>
      <c r="E20" s="8">
        <v>10174040434</v>
      </c>
      <c r="F20" s="17">
        <v>0.79658356737725222</v>
      </c>
      <c r="G20" s="17">
        <v>0.20341643262274778</v>
      </c>
    </row>
    <row r="21" spans="2:7" x14ac:dyDescent="0.25">
      <c r="B21" s="11" t="s">
        <v>78</v>
      </c>
      <c r="C21" s="11" t="s">
        <v>79</v>
      </c>
      <c r="D21" s="8">
        <v>4189453191</v>
      </c>
      <c r="E21" s="8">
        <v>3280411082</v>
      </c>
      <c r="F21" s="17">
        <v>0.78301652565235691</v>
      </c>
      <c r="G21" s="17">
        <v>0.21698347434764309</v>
      </c>
    </row>
    <row r="22" spans="2:7" x14ac:dyDescent="0.25">
      <c r="B22" s="11" t="s">
        <v>72</v>
      </c>
      <c r="C22" s="11" t="s">
        <v>73</v>
      </c>
      <c r="D22" s="8">
        <v>634841720</v>
      </c>
      <c r="E22" s="8">
        <v>482401765</v>
      </c>
      <c r="F22" s="17">
        <v>0.75987722577526884</v>
      </c>
      <c r="G22" s="17">
        <v>0.24012277422473116</v>
      </c>
    </row>
    <row r="23" spans="2:7" x14ac:dyDescent="0.25">
      <c r="B23" s="11" t="s">
        <v>96</v>
      </c>
      <c r="C23" s="11" t="s">
        <v>97</v>
      </c>
      <c r="D23" s="8">
        <v>6274195758</v>
      </c>
      <c r="E23" s="8">
        <v>4582102701</v>
      </c>
      <c r="F23" s="17">
        <v>0.73030917072638779</v>
      </c>
      <c r="G23" s="17">
        <v>0.26969082927361221</v>
      </c>
    </row>
    <row r="24" spans="2:7" x14ac:dyDescent="0.25">
      <c r="B24" s="11" t="s">
        <v>88</v>
      </c>
      <c r="C24" s="11" t="s">
        <v>89</v>
      </c>
      <c r="D24" s="8">
        <v>2141222347</v>
      </c>
      <c r="E24" s="8">
        <v>1477248127</v>
      </c>
      <c r="F24" s="17">
        <v>0.68990879395114024</v>
      </c>
      <c r="G24" s="17">
        <v>0.31009120604885976</v>
      </c>
    </row>
    <row r="25" spans="2:7" x14ac:dyDescent="0.25">
      <c r="B25" s="11" t="s">
        <v>70</v>
      </c>
      <c r="C25" s="11" t="s">
        <v>71</v>
      </c>
      <c r="D25" s="8">
        <v>24958796</v>
      </c>
      <c r="E25" s="8">
        <v>17034396</v>
      </c>
      <c r="F25" s="17">
        <v>0.68250071037080473</v>
      </c>
      <c r="G25" s="17">
        <v>0.31749928962919527</v>
      </c>
    </row>
    <row r="26" spans="2:7" x14ac:dyDescent="0.25">
      <c r="B26" s="11" t="s">
        <v>112</v>
      </c>
      <c r="C26" s="11" t="s">
        <v>113</v>
      </c>
      <c r="D26" s="8">
        <v>1735662163</v>
      </c>
      <c r="E26" s="8">
        <v>952600627</v>
      </c>
      <c r="F26" s="17">
        <v>0.54883988791544569</v>
      </c>
      <c r="G26" s="17">
        <v>0.45116011208455431</v>
      </c>
    </row>
    <row r="27" spans="2:7" x14ac:dyDescent="0.25">
      <c r="B27" s="11" t="s">
        <v>116</v>
      </c>
      <c r="C27" s="11" t="s">
        <v>117</v>
      </c>
      <c r="D27" s="8">
        <v>3196472988</v>
      </c>
      <c r="E27" s="8">
        <v>1634444878</v>
      </c>
      <c r="F27" s="17">
        <v>0.5113276051873209</v>
      </c>
      <c r="G27" s="17">
        <v>0.4886723948126791</v>
      </c>
    </row>
    <row r="28" spans="2:7" x14ac:dyDescent="0.25">
      <c r="B28" s="11" t="s">
        <v>100</v>
      </c>
      <c r="C28" s="11" t="s">
        <v>101</v>
      </c>
      <c r="D28" s="8">
        <v>1195665113</v>
      </c>
      <c r="E28" s="8">
        <v>503823194</v>
      </c>
      <c r="F28" s="17">
        <v>0.4213748385916149</v>
      </c>
      <c r="G28" s="17">
        <v>0.57862516140838505</v>
      </c>
    </row>
    <row r="29" spans="2:7" x14ac:dyDescent="0.25">
      <c r="B29" s="11" t="s">
        <v>74</v>
      </c>
      <c r="C29" s="11" t="s">
        <v>75</v>
      </c>
      <c r="D29" s="8">
        <v>20244684</v>
      </c>
      <c r="E29" s="8">
        <v>7516262</v>
      </c>
      <c r="F29" s="17">
        <v>0.37127089758476844</v>
      </c>
      <c r="G29" s="17">
        <v>0.6287291024152315</v>
      </c>
    </row>
    <row r="30" spans="2:7" x14ac:dyDescent="0.25">
      <c r="B30" s="11" t="s">
        <v>76</v>
      </c>
      <c r="C30" s="11" t="s">
        <v>77</v>
      </c>
      <c r="D30" s="8">
        <v>2493247121</v>
      </c>
      <c r="E30" s="8">
        <v>886344747</v>
      </c>
      <c r="F30" s="17">
        <v>0.35549815320532763</v>
      </c>
      <c r="G30" s="17">
        <v>0.64450184679467237</v>
      </c>
    </row>
    <row r="31" spans="2:7" x14ac:dyDescent="0.25">
      <c r="B31" s="11" t="s">
        <v>114</v>
      </c>
      <c r="C31" s="11" t="s">
        <v>115</v>
      </c>
      <c r="D31" s="8">
        <v>76981016</v>
      </c>
      <c r="E31" s="8">
        <v>14550531</v>
      </c>
      <c r="F31" s="17">
        <v>0.18901453573956467</v>
      </c>
      <c r="G31" s="17">
        <v>0.81098546426043527</v>
      </c>
    </row>
    <row r="32" spans="2:7" x14ac:dyDescent="0.25">
      <c r="B32" s="11" t="s">
        <v>102</v>
      </c>
      <c r="C32" s="11" t="s">
        <v>103</v>
      </c>
      <c r="D32" s="8">
        <v>731324481</v>
      </c>
      <c r="E32" s="8">
        <v>117458688</v>
      </c>
      <c r="F32" s="17">
        <v>0.16061090672007738</v>
      </c>
      <c r="G32" s="17">
        <v>0.83938909327992262</v>
      </c>
    </row>
    <row r="33" spans="2:7" x14ac:dyDescent="0.25">
      <c r="B33" s="11" t="s">
        <v>106</v>
      </c>
      <c r="C33" s="11" t="s">
        <v>107</v>
      </c>
      <c r="D33" s="8">
        <v>141639346</v>
      </c>
      <c r="E33" s="8">
        <v>6168223</v>
      </c>
      <c r="F33" s="17">
        <v>4.3548796109239306E-2</v>
      </c>
      <c r="G33" s="17">
        <v>0.95645120389076066</v>
      </c>
    </row>
    <row r="34" spans="2:7" x14ac:dyDescent="0.25">
      <c r="B34" s="11" t="s">
        <v>82</v>
      </c>
      <c r="C34" s="11" t="s">
        <v>83</v>
      </c>
      <c r="D34" s="8">
        <v>70000000</v>
      </c>
      <c r="E34" s="8">
        <v>2618000</v>
      </c>
      <c r="F34" s="17">
        <v>3.7400000000000003E-2</v>
      </c>
      <c r="G34" s="17">
        <v>0.96260000000000001</v>
      </c>
    </row>
    <row r="35" spans="2:7" ht="15.75" x14ac:dyDescent="0.25">
      <c r="B35" s="22"/>
      <c r="C35" s="22" t="s">
        <v>54</v>
      </c>
      <c r="D35" s="23">
        <f>+SUM(D11:D34)</f>
        <v>142273302955</v>
      </c>
      <c r="E35" s="23">
        <f>+SUM(E11:E34)</f>
        <v>118465304016</v>
      </c>
      <c r="F35" s="24">
        <f t="shared" ref="F35" si="0">+IF(AND(E35=0,D35=0),"",IFERROR(E35/D35,"Inf."))</f>
        <v>0.83266010948989988</v>
      </c>
      <c r="G35" s="24">
        <f t="shared" ref="G35" si="1">+IF(F35="Inf.","Inf.",IFERROR(SQRT((1-F35)^2),"N/A"))</f>
        <v>0.16733989051010012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8257D927-DE92-4375-A7F6-7213E1AEC44E}">
      <formula1>$B$96:$B$107</formula1>
    </dataValidation>
    <dataValidation type="list" allowBlank="1" showInputMessage="1" showErrorMessage="1" sqref="F3" xr:uid="{AE5258D6-1D33-4B62-9572-C6DCC3199B21}">
      <formula1>$C$96:$C$107</formula1>
    </dataValidation>
    <dataValidation type="list" allowBlank="1" showInputMessage="1" showErrorMessage="1" sqref="B4" xr:uid="{F946F185-033F-4C6B-930D-E22F33B51A13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644EA2-5665-4F80-B1EB-FD84392D2F6C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646E-2BFF-461B-815D-A79CFEA8AF7E}">
  <dimension ref="A1:K124"/>
  <sheetViews>
    <sheetView tabSelected="1" zoomScale="90" zoomScaleNormal="90" workbookViewId="0">
      <selection activeCell="I1" sqref="I1"/>
    </sheetView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6" t="s">
        <v>170</v>
      </c>
      <c r="C2" s="26"/>
      <c r="D2" s="26"/>
      <c r="E2" s="26"/>
      <c r="F2" s="26"/>
      <c r="G2" s="26"/>
    </row>
    <row r="3" spans="1:11" x14ac:dyDescent="0.25">
      <c r="A3" s="15"/>
      <c r="B3" s="12" t="s">
        <v>1</v>
      </c>
      <c r="C3" s="13" t="s">
        <v>61</v>
      </c>
      <c r="E3" s="12" t="s">
        <v>3</v>
      </c>
      <c r="F3" s="13">
        <v>2022</v>
      </c>
      <c r="H3" s="18"/>
    </row>
    <row r="4" spans="1:11" x14ac:dyDescent="0.25">
      <c r="B4" s="27" t="s">
        <v>58</v>
      </c>
      <c r="C4" s="27"/>
      <c r="D4" s="27"/>
      <c r="E4" s="27"/>
      <c r="F4" s="27"/>
      <c r="G4" s="27"/>
    </row>
    <row r="5" spans="1:11" x14ac:dyDescent="0.25">
      <c r="A5" s="15"/>
      <c r="B5" s="15"/>
      <c r="C5" s="15"/>
      <c r="D5" s="15"/>
      <c r="E5" s="15"/>
    </row>
    <row r="6" spans="1:11" x14ac:dyDescent="0.25">
      <c r="B6" s="28" t="s">
        <v>5</v>
      </c>
      <c r="C6" s="28"/>
      <c r="D6" s="28"/>
      <c r="E6" s="28"/>
      <c r="F6" s="28"/>
      <c r="G6" s="28"/>
    </row>
    <row r="7" spans="1:11" x14ac:dyDescent="0.25">
      <c r="B7" s="29" t="s">
        <v>6</v>
      </c>
      <c r="C7" s="29"/>
      <c r="D7" s="29"/>
      <c r="E7" s="29"/>
      <c r="F7" s="29"/>
      <c r="G7" s="29"/>
    </row>
    <row r="8" spans="1:11" x14ac:dyDescent="0.25">
      <c r="B8" s="29" t="s">
        <v>7</v>
      </c>
      <c r="C8" s="29"/>
      <c r="D8" s="29"/>
      <c r="E8" s="29"/>
      <c r="F8" s="29"/>
      <c r="G8" s="29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168</v>
      </c>
      <c r="C11" s="11" t="s">
        <v>169</v>
      </c>
      <c r="D11" s="8">
        <v>72952225</v>
      </c>
      <c r="E11" s="8">
        <v>72929805</v>
      </c>
      <c r="F11" s="17">
        <v>0.99969267558323271</v>
      </c>
      <c r="G11" s="17">
        <v>3.0732441676728506E-4</v>
      </c>
    </row>
    <row r="12" spans="1:11" x14ac:dyDescent="0.25">
      <c r="B12" s="11" t="s">
        <v>148</v>
      </c>
      <c r="C12" s="11" t="s">
        <v>149</v>
      </c>
      <c r="D12" s="8">
        <v>214470089</v>
      </c>
      <c r="E12" s="8">
        <v>213372859</v>
      </c>
      <c r="F12" s="17">
        <v>0.99488399522228943</v>
      </c>
      <c r="G12" s="17">
        <v>5.1160047777105699E-3</v>
      </c>
    </row>
    <row r="13" spans="1:11" x14ac:dyDescent="0.25">
      <c r="B13" s="11" t="s">
        <v>142</v>
      </c>
      <c r="C13" s="11" t="s">
        <v>143</v>
      </c>
      <c r="D13" s="8">
        <v>161894202</v>
      </c>
      <c r="E13" s="8">
        <v>159455845</v>
      </c>
      <c r="F13" s="17">
        <v>0.9849385773555992</v>
      </c>
      <c r="G13" s="17">
        <v>1.5061422644400801E-2</v>
      </c>
      <c r="I13" s="10"/>
      <c r="J13" s="10"/>
      <c r="K13" s="10"/>
    </row>
    <row r="14" spans="1:11" x14ac:dyDescent="0.25">
      <c r="B14" s="11" t="s">
        <v>144</v>
      </c>
      <c r="C14" s="11" t="s">
        <v>145</v>
      </c>
      <c r="D14" s="8">
        <v>708477213</v>
      </c>
      <c r="E14" s="8">
        <v>685912470</v>
      </c>
      <c r="F14" s="17">
        <v>0.96815036166872459</v>
      </c>
      <c r="G14" s="17">
        <v>3.1849638331275409E-2</v>
      </c>
    </row>
    <row r="15" spans="1:11" x14ac:dyDescent="0.25">
      <c r="B15" s="11" t="s">
        <v>166</v>
      </c>
      <c r="C15" s="11" t="s">
        <v>167</v>
      </c>
      <c r="D15" s="8">
        <v>200579491</v>
      </c>
      <c r="E15" s="8">
        <v>190464422</v>
      </c>
      <c r="F15" s="17">
        <v>0.94957077142049384</v>
      </c>
      <c r="G15" s="17">
        <v>5.0429228579506158E-2</v>
      </c>
    </row>
    <row r="16" spans="1:11" x14ac:dyDescent="0.25">
      <c r="B16" s="11" t="s">
        <v>146</v>
      </c>
      <c r="C16" s="11" t="s">
        <v>147</v>
      </c>
      <c r="D16" s="8">
        <v>1787547</v>
      </c>
      <c r="E16" s="8">
        <v>1955456</v>
      </c>
      <c r="F16" s="17">
        <v>1.0939326350579872</v>
      </c>
      <c r="G16" s="17">
        <v>9.3932635057987213E-2</v>
      </c>
    </row>
    <row r="17" spans="2:7" x14ac:dyDescent="0.25">
      <c r="B17" s="11" t="s">
        <v>126</v>
      </c>
      <c r="C17" s="11" t="s">
        <v>127</v>
      </c>
      <c r="D17" s="8">
        <v>40940562132</v>
      </c>
      <c r="E17" s="8">
        <v>37051635206</v>
      </c>
      <c r="F17" s="17">
        <v>0.90501041696835094</v>
      </c>
      <c r="G17" s="17">
        <v>9.4989583031649061E-2</v>
      </c>
    </row>
    <row r="18" spans="2:7" x14ac:dyDescent="0.25">
      <c r="B18" s="11" t="s">
        <v>158</v>
      </c>
      <c r="C18" s="11" t="s">
        <v>159</v>
      </c>
      <c r="D18" s="8">
        <v>2813056173</v>
      </c>
      <c r="E18" s="8">
        <v>2416703763</v>
      </c>
      <c r="F18" s="17">
        <v>0.85910256119155004</v>
      </c>
      <c r="G18" s="17">
        <v>0.14089743880844996</v>
      </c>
    </row>
    <row r="19" spans="2:7" x14ac:dyDescent="0.25">
      <c r="B19" s="11" t="s">
        <v>156</v>
      </c>
      <c r="C19" s="11" t="s">
        <v>157</v>
      </c>
      <c r="D19" s="8">
        <v>868332052</v>
      </c>
      <c r="E19" s="8">
        <v>731701682</v>
      </c>
      <c r="F19" s="17">
        <v>0.84265193288062568</v>
      </c>
      <c r="G19" s="17">
        <v>0.15734806711937432</v>
      </c>
    </row>
    <row r="20" spans="2:7" x14ac:dyDescent="0.25">
      <c r="B20" s="11" t="s">
        <v>138</v>
      </c>
      <c r="C20" s="11" t="s">
        <v>139</v>
      </c>
      <c r="D20" s="8">
        <v>421535977</v>
      </c>
      <c r="E20" s="8">
        <v>340238536</v>
      </c>
      <c r="F20" s="17">
        <v>0.8071399704039971</v>
      </c>
      <c r="G20" s="17">
        <v>0.1928600295960029</v>
      </c>
    </row>
    <row r="21" spans="2:7" x14ac:dyDescent="0.25">
      <c r="B21" s="11" t="s">
        <v>154</v>
      </c>
      <c r="C21" s="11" t="s">
        <v>155</v>
      </c>
      <c r="D21" s="8">
        <v>1713484878</v>
      </c>
      <c r="E21" s="8">
        <v>1258848919</v>
      </c>
      <c r="F21" s="17">
        <v>0.73467174129330137</v>
      </c>
      <c r="G21" s="17">
        <v>0.26532825870669863</v>
      </c>
    </row>
    <row r="22" spans="2:7" x14ac:dyDescent="0.25">
      <c r="B22" s="11" t="s">
        <v>122</v>
      </c>
      <c r="C22" s="11" t="s">
        <v>123</v>
      </c>
      <c r="D22" s="8">
        <v>26961369986</v>
      </c>
      <c r="E22" s="8">
        <v>18243836697</v>
      </c>
      <c r="F22" s="17">
        <v>0.67666578910764996</v>
      </c>
      <c r="G22" s="17">
        <v>0.32333421089235004</v>
      </c>
    </row>
    <row r="23" spans="2:7" x14ac:dyDescent="0.25">
      <c r="B23" s="11" t="s">
        <v>162</v>
      </c>
      <c r="C23" s="11" t="s">
        <v>163</v>
      </c>
      <c r="D23" s="8">
        <v>508906831</v>
      </c>
      <c r="E23" s="8">
        <v>340114847</v>
      </c>
      <c r="F23" s="17">
        <v>0.66832438922400705</v>
      </c>
      <c r="G23" s="17">
        <v>0.33167561077599295</v>
      </c>
    </row>
    <row r="24" spans="2:7" x14ac:dyDescent="0.25">
      <c r="B24" s="11" t="s">
        <v>152</v>
      </c>
      <c r="C24" s="11" t="s">
        <v>153</v>
      </c>
      <c r="D24" s="8">
        <v>86433333</v>
      </c>
      <c r="E24" s="8">
        <v>118235413</v>
      </c>
      <c r="F24" s="17">
        <v>1.3679376797837937</v>
      </c>
      <c r="G24" s="17">
        <v>0.36793767978379366</v>
      </c>
    </row>
    <row r="25" spans="2:7" x14ac:dyDescent="0.25">
      <c r="B25" s="11" t="s">
        <v>120</v>
      </c>
      <c r="C25" s="11" t="s">
        <v>121</v>
      </c>
      <c r="D25" s="8">
        <v>905263215</v>
      </c>
      <c r="E25" s="8">
        <v>571193651</v>
      </c>
      <c r="F25" s="17">
        <v>0.63096969095336541</v>
      </c>
      <c r="G25" s="17">
        <v>0.36903030904663459</v>
      </c>
    </row>
    <row r="26" spans="2:7" x14ac:dyDescent="0.25">
      <c r="B26" s="11" t="s">
        <v>160</v>
      </c>
      <c r="C26" s="11" t="s">
        <v>161</v>
      </c>
      <c r="D26" s="8">
        <v>6433425329</v>
      </c>
      <c r="E26" s="8">
        <v>3613701562</v>
      </c>
      <c r="F26" s="17">
        <v>0.56170723637849496</v>
      </c>
      <c r="G26" s="17">
        <v>0.43829276362150504</v>
      </c>
    </row>
    <row r="27" spans="2:7" x14ac:dyDescent="0.25">
      <c r="B27" s="11" t="s">
        <v>132</v>
      </c>
      <c r="C27" s="11" t="s">
        <v>133</v>
      </c>
      <c r="D27" s="8">
        <v>4232789506</v>
      </c>
      <c r="E27" s="8">
        <v>2270606210</v>
      </c>
      <c r="F27" s="17">
        <v>0.53643258347276768</v>
      </c>
      <c r="G27" s="17">
        <v>0.46356741652723232</v>
      </c>
    </row>
    <row r="28" spans="2:7" x14ac:dyDescent="0.25">
      <c r="B28" s="11" t="s">
        <v>124</v>
      </c>
      <c r="C28" s="11" t="s">
        <v>125</v>
      </c>
      <c r="D28" s="8">
        <v>167430697</v>
      </c>
      <c r="E28" s="8">
        <v>88082878</v>
      </c>
      <c r="F28" s="17">
        <v>0.52608559588090353</v>
      </c>
      <c r="G28" s="17">
        <v>0.47391440411909647</v>
      </c>
    </row>
    <row r="29" spans="2:7" x14ac:dyDescent="0.25">
      <c r="B29" s="11" t="s">
        <v>134</v>
      </c>
      <c r="C29" s="11" t="s">
        <v>135</v>
      </c>
      <c r="D29" s="8">
        <v>4869833265</v>
      </c>
      <c r="E29" s="8">
        <v>8034623796</v>
      </c>
      <c r="F29" s="17">
        <v>1.649876568412656</v>
      </c>
      <c r="G29" s="17">
        <v>0.64987656841265595</v>
      </c>
    </row>
    <row r="30" spans="2:7" x14ac:dyDescent="0.25">
      <c r="B30" s="11" t="s">
        <v>150</v>
      </c>
      <c r="C30" s="11" t="s">
        <v>151</v>
      </c>
      <c r="D30" s="8">
        <v>145486226</v>
      </c>
      <c r="E30" s="8">
        <v>49062765</v>
      </c>
      <c r="F30" s="17">
        <v>0.33723305875018023</v>
      </c>
      <c r="G30" s="17">
        <v>0.66276694124981983</v>
      </c>
    </row>
    <row r="31" spans="2:7" x14ac:dyDescent="0.25">
      <c r="B31" s="11" t="s">
        <v>136</v>
      </c>
      <c r="C31" s="11" t="s">
        <v>137</v>
      </c>
      <c r="D31" s="8">
        <v>448050968</v>
      </c>
      <c r="E31" s="8">
        <v>28662573</v>
      </c>
      <c r="F31" s="17">
        <v>6.3971679668372014E-2</v>
      </c>
      <c r="G31" s="17">
        <v>0.93602832033162797</v>
      </c>
    </row>
    <row r="32" spans="2:7" x14ac:dyDescent="0.25">
      <c r="B32" s="11" t="s">
        <v>140</v>
      </c>
      <c r="C32" s="11" t="s">
        <v>141</v>
      </c>
      <c r="D32" s="8">
        <v>26108270</v>
      </c>
      <c r="E32" s="8">
        <v>80274952</v>
      </c>
      <c r="F32" s="17">
        <v>3.0746944167499417</v>
      </c>
      <c r="G32" s="17">
        <v>2.0746944167499417</v>
      </c>
    </row>
    <row r="33" spans="2:7" x14ac:dyDescent="0.25">
      <c r="B33" s="11" t="s">
        <v>128</v>
      </c>
      <c r="C33" s="11" t="s">
        <v>129</v>
      </c>
      <c r="D33" s="8">
        <v>140041</v>
      </c>
      <c r="E33" s="8">
        <v>53268164</v>
      </c>
      <c r="F33" s="17">
        <v>380.37549003506115</v>
      </c>
      <c r="G33" s="17">
        <v>379.37549003506115</v>
      </c>
    </row>
    <row r="34" spans="2:7" x14ac:dyDescent="0.25">
      <c r="B34" s="11" t="s">
        <v>164</v>
      </c>
      <c r="C34" s="11" t="s">
        <v>165</v>
      </c>
      <c r="D34" s="8">
        <v>0</v>
      </c>
      <c r="E34" s="8">
        <v>0</v>
      </c>
      <c r="F34" s="17" t="s">
        <v>171</v>
      </c>
      <c r="G34" s="17" t="s">
        <v>172</v>
      </c>
    </row>
    <row r="35" spans="2:7" ht="15.75" x14ac:dyDescent="0.25">
      <c r="B35" s="22"/>
      <c r="C35" s="22" t="s">
        <v>54</v>
      </c>
      <c r="D35" s="25">
        <f>+SUM(D11:D34)</f>
        <v>92902369646</v>
      </c>
      <c r="E35" s="25">
        <f>+SUM(E11:E34)</f>
        <v>76614882471</v>
      </c>
      <c r="F35" s="24">
        <f t="shared" ref="F35" si="0">+IF(AND(E35=0,D35=0),"",IFERROR(E35/D35,"Inf."))</f>
        <v>0.82468168210280657</v>
      </c>
      <c r="G35" s="24">
        <f t="shared" ref="G35" si="1">+IF(F35="Inf.","Inf.",IFERROR(SQRT((1-F35)^2),"N/A"))</f>
        <v>0.17531831789719343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65A7139-60DD-422A-B4E7-D328BD19BD67}">
      <formula1>$B$96:$B$107</formula1>
    </dataValidation>
    <dataValidation type="list" allowBlank="1" showInputMessage="1" showErrorMessage="1" sqref="F3" xr:uid="{A9D355C8-0772-4AAA-A4AF-22C2E95281A4}">
      <formula1>$C$96:$C$107</formula1>
    </dataValidation>
    <dataValidation type="list" allowBlank="1" showInputMessage="1" showErrorMessage="1" sqref="B4" xr:uid="{2D91E4DC-1F43-4AA1-B276-7398401911A2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5C08A62-2C12-43C0-84BF-B34493AA8E5B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129-F.01 V FDL </vt:lpstr>
      <vt:lpstr>F. 129-F.11 V AC</vt:lpstr>
      <vt:lpstr>F. 129-F.12 V EP</vt:lpstr>
      <vt:lpstr>F. 129-F.13 R AC</vt:lpstr>
      <vt:lpstr>F. 129-F.14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Gloria Ines Niño Amaya</cp:lastModifiedBy>
  <dcterms:created xsi:type="dcterms:W3CDTF">2022-06-08T16:36:32Z</dcterms:created>
  <dcterms:modified xsi:type="dcterms:W3CDTF">2022-07-08T20:36:34Z</dcterms:modified>
</cp:coreProperties>
</file>