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5"/>
  </bookViews>
  <sheets>
    <sheet name="form N° 1" sheetId="1" r:id="rId1"/>
    <sheet name="form N° 2" sheetId="2" r:id="rId2"/>
    <sheet name="formN° 4" sheetId="3" r:id="rId3"/>
    <sheet name="form N° 6" sheetId="4" state="hidden" r:id="rId4"/>
    <sheet name="forma N° 5" sheetId="5" r:id="rId5"/>
    <sheet name="fomr No 6" sheetId="6" r:id="rId6"/>
  </sheets>
  <definedNames>
    <definedName name="_Toc264035778" localSheetId="1">'form N° 2'!$B$7</definedName>
    <definedName name="_Toc264035780" localSheetId="2">'formN° 4'!#REF!</definedName>
    <definedName name="OLE_LINK2" localSheetId="0">'form N° 1'!$B$5</definedName>
  </definedNames>
  <calcPr fullCalcOnLoad="1"/>
</workbook>
</file>

<file path=xl/sharedStrings.xml><?xml version="1.0" encoding="utf-8"?>
<sst xmlns="http://schemas.openxmlformats.org/spreadsheetml/2006/main" count="262" uniqueCount="208">
  <si>
    <t>Formato de Proyección de Disponibilidad Inicial</t>
  </si>
  <si>
    <t>Concepto</t>
  </si>
  <si>
    <t>Valor</t>
  </si>
  <si>
    <t xml:space="preserve">1. Ingresos - Recaudo proyectado a 31 de diciembre </t>
  </si>
  <si>
    <t>2. Giros a septiembre</t>
  </si>
  <si>
    <t>3. Giros - Proyección de octubre a diciembre</t>
  </si>
  <si>
    <t>4 = (1- 2- 3). Saldo Caja a 31 De Diciembre = Disponibilidad Inicial</t>
  </si>
  <si>
    <t xml:space="preserve">Fuente: Dirección Distrital de Presupuesto </t>
  </si>
  <si>
    <t>CÓDIGO</t>
  </si>
  <si>
    <t>CONCEPTO</t>
  </si>
  <si>
    <t>AÑOS ANTERIORES</t>
  </si>
  <si>
    <t>VIGENCIA ACTUAL  ______</t>
  </si>
  <si>
    <t>PROGRAMADO</t>
  </si>
  <si>
    <t>VARIACIÓN %</t>
  </si>
  <si>
    <t>_____</t>
  </si>
  <si>
    <t>APROPIACION DISPONIBLE</t>
  </si>
  <si>
    <t>RECAUDO A AGOSTO</t>
  </si>
  <si>
    <t>PROY. SEP - DIC</t>
  </si>
  <si>
    <t>TOTAL RECAUDO</t>
  </si>
  <si>
    <t>______ FDL</t>
  </si>
  <si>
    <t>(7)= (5) + (6)</t>
  </si>
  <si>
    <t>(9) = (2)/(1)</t>
  </si>
  <si>
    <t>(10)=(3)/(2)</t>
  </si>
  <si>
    <t>(11)=(7)/(3)</t>
  </si>
  <si>
    <t>(12)=(8)/(7)</t>
  </si>
  <si>
    <t>DISPONIBILIDAD INICIAL</t>
  </si>
  <si>
    <t>INGRESOS</t>
  </si>
  <si>
    <t>2  1</t>
  </si>
  <si>
    <t>INGRESOS CORRIENTES</t>
  </si>
  <si>
    <t>2  1  2</t>
  </si>
  <si>
    <t>NO TRIBUTARIOS</t>
  </si>
  <si>
    <t>2  1  2  03</t>
  </si>
  <si>
    <t>Multas</t>
  </si>
  <si>
    <t>2  1  2  04</t>
  </si>
  <si>
    <t>Rentas Contractuales</t>
  </si>
  <si>
    <t>2  1  2  04  02</t>
  </si>
  <si>
    <t>Arrendamientos</t>
  </si>
  <si>
    <t>2  1  2  99</t>
  </si>
  <si>
    <t>Otros Ingresos No Tributarios</t>
  </si>
  <si>
    <t>2 2</t>
  </si>
  <si>
    <t>TRANSFERENCIAS</t>
  </si>
  <si>
    <t>2 2 4</t>
  </si>
  <si>
    <t>ADMINISTRACIÓN CENTRAL</t>
  </si>
  <si>
    <t>2 2 4 05</t>
  </si>
  <si>
    <t>Participación Ingresos Corrientes del Distrito</t>
  </si>
  <si>
    <t>2 2 4 05 01</t>
  </si>
  <si>
    <t>Vigencia</t>
  </si>
  <si>
    <t>2 2 4 05 02</t>
  </si>
  <si>
    <t>Vigencia Anterior</t>
  </si>
  <si>
    <t>2 4</t>
  </si>
  <si>
    <t>RECURSOS DE CAPITAL</t>
  </si>
  <si>
    <t>2 4 1</t>
  </si>
  <si>
    <t>RECURSOS DE BALANCE</t>
  </si>
  <si>
    <t>2 4 1 03</t>
  </si>
  <si>
    <t>Venta de Activos Fijos</t>
  </si>
  <si>
    <t>2 4 3</t>
  </si>
  <si>
    <t>Rendimientos por operaciones financieras</t>
  </si>
  <si>
    <t>2 4 3 02</t>
  </si>
  <si>
    <t>Otros Rendimientos por Operaciones Financieras</t>
  </si>
  <si>
    <t>2 4 5</t>
  </si>
  <si>
    <t>EXCEDENTES FINANCIEROS</t>
  </si>
  <si>
    <t>2 4 9</t>
  </si>
  <si>
    <t>OTROS RECURSOS DE CAPITAL</t>
  </si>
  <si>
    <t>TOTAL INGRESOS + DISPONIBILIDAD INICIAL</t>
  </si>
  <si>
    <t>(1)</t>
  </si>
  <si>
    <t>(2)</t>
  </si>
  <si>
    <t>(3)</t>
  </si>
  <si>
    <t>(4)</t>
  </si>
  <si>
    <t>(5)</t>
  </si>
  <si>
    <t>(6)</t>
  </si>
  <si>
    <t>(8)</t>
  </si>
  <si>
    <t>LOCALIDAD :</t>
  </si>
  <si>
    <t>Nombre de la Localidad</t>
  </si>
  <si>
    <t>UNIDAD EJECUTORA :</t>
  </si>
  <si>
    <t>Vigencia :</t>
  </si>
  <si>
    <t xml:space="preserve">Version : </t>
  </si>
  <si>
    <t>RUBRO PRESUPUESTAL</t>
  </si>
  <si>
    <t>DETALLE CONCEPTO</t>
  </si>
  <si>
    <t>VIGENCIA ACTUAL</t>
  </si>
  <si>
    <t>VIGENCIA PROGRAMADA</t>
  </si>
  <si>
    <t>CANTIDAD PRESUPUESTADA</t>
  </si>
  <si>
    <t>COSTO ANUAL TOTAL</t>
  </si>
  <si>
    <t>CANTIDAD REAL ADQUIRIDA</t>
  </si>
  <si>
    <t>COSTO REAL TOTAL</t>
  </si>
  <si>
    <t xml:space="preserve">CANTIDAD </t>
  </si>
  <si>
    <t>3-1-2-01-01-00-0000-00</t>
  </si>
  <si>
    <t>DOTACION</t>
  </si>
  <si>
    <t>Vestido; elemento 1</t>
  </si>
  <si>
    <t>Vestido para hombre</t>
  </si>
  <si>
    <t>Camisa; elemento 2</t>
  </si>
  <si>
    <t>Camisa manga para hombre</t>
  </si>
  <si>
    <t>Blusa; elemento 3</t>
  </si>
  <si>
    <t>Blusa para dama</t>
  </si>
  <si>
    <t>Zapato Clasico; elemento 4</t>
  </si>
  <si>
    <t>Zapato para hombre</t>
  </si>
  <si>
    <t>3-1-2-01-02-00-0000-00</t>
  </si>
  <si>
    <t>GASTOS DE COMPUTADOR</t>
  </si>
  <si>
    <t>Disco Compacto; elemento 1</t>
  </si>
  <si>
    <t>Disco compacto gravable</t>
  </si>
  <si>
    <t>Toner ; elemento 2</t>
  </si>
  <si>
    <t>Q5949a Toner HP Lj 1160/4320</t>
  </si>
  <si>
    <t>Cartucho ; elemento 3</t>
  </si>
  <si>
    <t>Cartucho Lexmark 5700; Negro</t>
  </si>
  <si>
    <t>3-1-2-01-03-00-0000-00</t>
  </si>
  <si>
    <t>COMBUSTIBLES, LUBRICANTES Y LLANTAS</t>
  </si>
  <si>
    <t>Combustibles ; elemento 1</t>
  </si>
  <si>
    <t>Gasolina regular ; GL</t>
  </si>
  <si>
    <t>Aceite motor ; elemento 2</t>
  </si>
  <si>
    <t>Aceite motor ; GL</t>
  </si>
  <si>
    <t>3-1-2-01-04-00-0000-00</t>
  </si>
  <si>
    <t>MATERIALES Y SUMINISTROS</t>
  </si>
  <si>
    <t>Perforadora industrial; elemento 1</t>
  </si>
  <si>
    <t>Perforado para papel gama</t>
  </si>
  <si>
    <t>Botiquinis ; elemento 2</t>
  </si>
  <si>
    <t>Botiquin</t>
  </si>
  <si>
    <t>Bisturi ; elemento 3</t>
  </si>
  <si>
    <t>Bisturí</t>
  </si>
  <si>
    <t>Borrador ; elemento 4</t>
  </si>
  <si>
    <t>Borrador para lapiz tipo nata</t>
  </si>
  <si>
    <t>3-1-2-02-02-00-0000-00</t>
  </si>
  <si>
    <t>VIATICOS Y GASTO DE VIAJE</t>
  </si>
  <si>
    <t>Viaticos y gasto de viaje</t>
  </si>
  <si>
    <t>N/A</t>
  </si>
  <si>
    <t>3-1-2-02-05-01-0000-00</t>
  </si>
  <si>
    <t>MANTENIMIENTO ENTIDAD</t>
  </si>
  <si>
    <t>Mantenimiento inmuebles; elemento 1</t>
  </si>
  <si>
    <t>Preventivo y correctivo</t>
  </si>
  <si>
    <t>Servicios ; elemento 2</t>
  </si>
  <si>
    <t>Vigilancia</t>
  </si>
  <si>
    <t>Servicios ; elemento 3</t>
  </si>
  <si>
    <t>Aseo y Cafeteria</t>
  </si>
  <si>
    <t>TOTAL FONDO DE DESARROLLO LOCAL</t>
  </si>
  <si>
    <t>PROYECCIÓN DE OBLIGACIONES POR PAGAR</t>
  </si>
  <si>
    <t>Vigencia a proyectar (AÑO)</t>
  </si>
  <si>
    <t xml:space="preserve">INVERSIÓN DIRECTA </t>
  </si>
  <si>
    <t>VALOR</t>
  </si>
  <si>
    <t>Apropiación vigente</t>
  </si>
  <si>
    <t>1. Compromisos a Septiembre</t>
  </si>
  <si>
    <t>2. Proyección de compromiso Octubre a Diciembre</t>
  </si>
  <si>
    <t>3. = (1+2) Total de compromisos a Diciembre</t>
  </si>
  <si>
    <t>4. Giros a Septiembre</t>
  </si>
  <si>
    <t>5. Proyección giros Octubre a Diciembre</t>
  </si>
  <si>
    <t>6. = (4+5) Total de giros a Diciembre</t>
  </si>
  <si>
    <t xml:space="preserve">7. Subtotal de Obligaciones por pagar proyectadas a constituir </t>
  </si>
  <si>
    <t>OBLIGACIONES POR PAGAR DE LA VIGENCIA</t>
  </si>
  <si>
    <t>8. Apropiación vigente</t>
  </si>
  <si>
    <t>9. Giros a Septiembre</t>
  </si>
  <si>
    <t>10. Proyección giros Octubre a Diciembre</t>
  </si>
  <si>
    <t>11. = (9+10) Total de Giros a Diciembre</t>
  </si>
  <si>
    <t xml:space="preserve">12. = (8-11) Subtotal de Obligaciones por Pagar </t>
  </si>
  <si>
    <t>13. = (7+12) Total de Obligaciones por Pagar a constituir a 31 de Diciembre</t>
  </si>
  <si>
    <t>Formato N° 4</t>
  </si>
  <si>
    <t>Formato N° 5</t>
  </si>
  <si>
    <t>Formato N° 2</t>
  </si>
  <si>
    <t>Formato  N° 1 de Programación de Ingresos FDL</t>
  </si>
  <si>
    <t>Formato N° 6   Cálculo de Gastos de Operación Esenciales</t>
  </si>
  <si>
    <t>Proyecto de Acuerdo Local – Presupuesto Anual F.D.L.</t>
  </si>
  <si>
    <t>LOGOTIPO DE LA LOCALIDAD</t>
  </si>
  <si>
    <t>3-1-2-01-05-00-0000-00</t>
  </si>
  <si>
    <t>COMPRA DE EQUIPO</t>
  </si>
  <si>
    <t>Impresoras ; elementos 1</t>
  </si>
  <si>
    <t>Impresora Blanco y negro</t>
  </si>
  <si>
    <t>3-1-2-02-01-00-0000-00</t>
  </si>
  <si>
    <t>ARRENDAMIENTOS</t>
  </si>
  <si>
    <t>Arrendamientos de Inmuebles ; elemento 1</t>
  </si>
  <si>
    <t>Arriendos</t>
  </si>
  <si>
    <t>3-1-2-02-03-00-0000-00</t>
  </si>
  <si>
    <t xml:space="preserve">GASTOS DE TRANSPORTE Y COMUNICACIÓN </t>
  </si>
  <si>
    <t>Comunicaciones ; elemento 1</t>
  </si>
  <si>
    <t>Celulares</t>
  </si>
  <si>
    <t>Transporte ; elemento 2</t>
  </si>
  <si>
    <t>Empaques, Embalajes y acarreos</t>
  </si>
  <si>
    <t>3-1-2-02-04-00-0000-00</t>
  </si>
  <si>
    <t xml:space="preserve">IMPRESOS Y PUBLICACIONES  </t>
  </si>
  <si>
    <t>Impresos y publicaciones ; elemento 1</t>
  </si>
  <si>
    <t>Revistas</t>
  </si>
  <si>
    <t>Impresos y publicaciones ; elemento 2</t>
  </si>
  <si>
    <t>Formularios</t>
  </si>
  <si>
    <t>3-1-2-02-06-01-0000-00</t>
  </si>
  <si>
    <t>SEGUROS ENTIDAD</t>
  </si>
  <si>
    <t>Soat</t>
  </si>
  <si>
    <t xml:space="preserve">NA </t>
  </si>
  <si>
    <t>3-1-2-02-06-02-0000-00</t>
  </si>
  <si>
    <t xml:space="preserve">SEGUROS VIDA EDILES </t>
  </si>
  <si>
    <t>3-1-2-02-06-03-0000-00</t>
  </si>
  <si>
    <t>SEGUROS DE SALUD EDILES</t>
  </si>
  <si>
    <t>3-1-2-02-08-01-0000-00</t>
  </si>
  <si>
    <t>ENERGIA</t>
  </si>
  <si>
    <t>3-1-2-02-08-02-0000-00</t>
  </si>
  <si>
    <t>ACUEDUCTO Y ALCANTARILLADO</t>
  </si>
  <si>
    <t>3-1-2-02-08-03-0000-00</t>
  </si>
  <si>
    <t>ASEO</t>
  </si>
  <si>
    <t>3-1-2-02-08-04-0000-00</t>
  </si>
  <si>
    <t>TELEFONO</t>
  </si>
  <si>
    <t>3-1-2-02-08-05-0000-00</t>
  </si>
  <si>
    <t>GAS</t>
  </si>
  <si>
    <t>3-1-2-02-13-00-0000-00</t>
  </si>
  <si>
    <t>PROGRMAS Y CONVENIOS INSTITUCIONALES</t>
  </si>
  <si>
    <t>3-1-2-02-17-00-0000-00</t>
  </si>
  <si>
    <t xml:space="preserve">INFORMACION </t>
  </si>
  <si>
    <t>3-1-2-02-18-00-0000-00</t>
  </si>
  <si>
    <t>PUBLICIDAD</t>
  </si>
  <si>
    <t>3-1-2-03-02-00-0000-00</t>
  </si>
  <si>
    <t>IMPUESTOS, TASAS, CONTRIBUCIONES, DERECHOS Y MULTAS</t>
  </si>
  <si>
    <t>3-1-2-03-03-00-0000-00</t>
  </si>
  <si>
    <t>INTERESES Y COMISIONES</t>
  </si>
  <si>
    <t>3-1-2-03-99-00-0000-00</t>
  </si>
  <si>
    <t>OTROS GASTOS GENERALES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</si>
</sst>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0.0%"/>
    <numFmt numFmtId="178" formatCode="[$$-240A]\ #,##0"/>
  </numFmts>
  <fonts count="50">
    <font>
      <sz val="10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8" fillId="0" borderId="1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3" fontId="7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 horizontal="right"/>
    </xf>
    <xf numFmtId="9" fontId="7" fillId="0" borderId="15" xfId="53" applyFont="1" applyBorder="1" applyAlignment="1">
      <alignment horizontal="right"/>
    </xf>
    <xf numFmtId="9" fontId="7" fillId="0" borderId="14" xfId="53" applyFont="1" applyBorder="1" applyAlignment="1">
      <alignment horizontal="right"/>
    </xf>
    <xf numFmtId="9" fontId="5" fillId="0" borderId="15" xfId="53" applyFont="1" applyBorder="1" applyAlignment="1">
      <alignment horizontal="right"/>
    </xf>
    <xf numFmtId="9" fontId="5" fillId="0" borderId="14" xfId="53" applyFont="1" applyBorder="1" applyAlignment="1">
      <alignment horizontal="right"/>
    </xf>
    <xf numFmtId="9" fontId="5" fillId="0" borderId="12" xfId="53" applyFont="1" applyBorder="1" applyAlignment="1">
      <alignment horizontal="right"/>
    </xf>
    <xf numFmtId="9" fontId="5" fillId="0" borderId="13" xfId="53" applyFont="1" applyBorder="1" applyAlignment="1">
      <alignment horizontal="right"/>
    </xf>
    <xf numFmtId="9" fontId="7" fillId="0" borderId="12" xfId="53" applyFont="1" applyBorder="1" applyAlignment="1">
      <alignment horizontal="right"/>
    </xf>
    <xf numFmtId="9" fontId="7" fillId="0" borderId="13" xfId="53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 horizontal="center"/>
    </xf>
    <xf numFmtId="178" fontId="11" fillId="0" borderId="28" xfId="0" applyNumberFormat="1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178" fontId="11" fillId="0" borderId="30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178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178" fontId="0" fillId="0" borderId="30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178" fontId="0" fillId="0" borderId="36" xfId="0" applyNumberFormat="1" applyFont="1" applyBorder="1" applyAlignment="1">
      <alignment horizontal="right"/>
    </xf>
    <xf numFmtId="178" fontId="0" fillId="0" borderId="3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78" fontId="0" fillId="0" borderId="14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1" fillId="0" borderId="40" xfId="0" applyFont="1" applyBorder="1" applyAlignment="1">
      <alignment horizontal="center"/>
    </xf>
    <xf numFmtId="178" fontId="11" fillId="0" borderId="41" xfId="0" applyNumberFormat="1" applyFont="1" applyBorder="1" applyAlignment="1">
      <alignment horizontal="right"/>
    </xf>
    <xf numFmtId="0" fontId="11" fillId="0" borderId="42" xfId="0" applyFont="1" applyBorder="1" applyAlignment="1">
      <alignment horizontal="center"/>
    </xf>
    <xf numFmtId="178" fontId="11" fillId="0" borderId="43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11" fillId="0" borderId="40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2" fillId="0" borderId="2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0" fillId="0" borderId="44" xfId="0" applyNumberFormat="1" applyFont="1" applyBorder="1" applyAlignment="1">
      <alignment vertical="justify"/>
    </xf>
    <xf numFmtId="3" fontId="10" fillId="0" borderId="45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/>
    </xf>
    <xf numFmtId="4" fontId="10" fillId="0" borderId="37" xfId="0" applyNumberFormat="1" applyFont="1" applyBorder="1" applyAlignment="1">
      <alignment vertical="justify"/>
    </xf>
    <xf numFmtId="3" fontId="10" fillId="0" borderId="41" xfId="0" applyNumberFormat="1" applyFont="1" applyBorder="1" applyAlignment="1">
      <alignment/>
    </xf>
    <xf numFmtId="4" fontId="12" fillId="0" borderId="32" xfId="0" applyNumberFormat="1" applyFont="1" applyBorder="1" applyAlignment="1">
      <alignment vertical="justify"/>
    </xf>
    <xf numFmtId="3" fontId="12" fillId="0" borderId="3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4" fontId="12" fillId="0" borderId="21" xfId="0" applyNumberFormat="1" applyFont="1" applyBorder="1" applyAlignment="1">
      <alignment vertical="justify"/>
    </xf>
    <xf numFmtId="3" fontId="12" fillId="0" borderId="22" xfId="0" applyNumberFormat="1" applyFont="1" applyBorder="1" applyAlignment="1">
      <alignment/>
    </xf>
    <xf numFmtId="4" fontId="12" fillId="0" borderId="46" xfId="0" applyNumberFormat="1" applyFont="1" applyBorder="1" applyAlignment="1">
      <alignment horizontal="center"/>
    </xf>
    <xf numFmtId="4" fontId="12" fillId="0" borderId="28" xfId="0" applyNumberFormat="1" applyFont="1" applyBorder="1" applyAlignment="1">
      <alignment horizontal="center"/>
    </xf>
    <xf numFmtId="4" fontId="10" fillId="0" borderId="37" xfId="0" applyNumberFormat="1" applyFont="1" applyBorder="1" applyAlignment="1">
      <alignment vertical="justify"/>
    </xf>
    <xf numFmtId="4" fontId="12" fillId="0" borderId="32" xfId="0" applyNumberFormat="1" applyFont="1" applyBorder="1" applyAlignment="1">
      <alignment vertical="justify"/>
    </xf>
    <xf numFmtId="4" fontId="12" fillId="0" borderId="10" xfId="0" applyNumberFormat="1" applyFont="1" applyBorder="1" applyAlignment="1">
      <alignment vertical="justify"/>
    </xf>
    <xf numFmtId="3" fontId="12" fillId="0" borderId="11" xfId="0" applyNumberFormat="1" applyFont="1" applyBorder="1" applyAlignment="1">
      <alignment/>
    </xf>
    <xf numFmtId="0" fontId="14" fillId="33" borderId="17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0" xfId="0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0" fillId="0" borderId="26" xfId="0" applyBorder="1" applyAlignment="1">
      <alignment/>
    </xf>
    <xf numFmtId="0" fontId="11" fillId="0" borderId="24" xfId="0" applyFont="1" applyBorder="1" applyAlignment="1">
      <alignment horizontal="center"/>
    </xf>
    <xf numFmtId="178" fontId="11" fillId="0" borderId="28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78" fontId="11" fillId="0" borderId="29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 horizontal="center"/>
    </xf>
    <xf numFmtId="178" fontId="0" fillId="0" borderId="33" xfId="0" applyNumberFormat="1" applyBorder="1" applyAlignment="1">
      <alignment horizontal="right"/>
    </xf>
    <xf numFmtId="0" fontId="0" fillId="0" borderId="34" xfId="0" applyBorder="1" applyAlignment="1">
      <alignment horizontal="center"/>
    </xf>
    <xf numFmtId="178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/>
    </xf>
    <xf numFmtId="178" fontId="0" fillId="0" borderId="36" xfId="0" applyNumberFormat="1" applyBorder="1" applyAlignment="1">
      <alignment horizontal="right"/>
    </xf>
    <xf numFmtId="178" fontId="0" fillId="0" borderId="36" xfId="0" applyNumberFormat="1" applyBorder="1" applyAlignment="1">
      <alignment/>
    </xf>
    <xf numFmtId="0" fontId="0" fillId="0" borderId="15" xfId="0" applyBorder="1" applyAlignment="1">
      <alignment horizontal="center"/>
    </xf>
    <xf numFmtId="178" fontId="0" fillId="0" borderId="14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9" xfId="0" applyBorder="1" applyAlignment="1">
      <alignment/>
    </xf>
    <xf numFmtId="3" fontId="11" fillId="0" borderId="40" xfId="0" applyNumberFormat="1" applyFont="1" applyBorder="1" applyAlignment="1">
      <alignment horizontal="center"/>
    </xf>
    <xf numFmtId="178" fontId="11" fillId="0" borderId="41" xfId="0" applyNumberFormat="1" applyFont="1" applyBorder="1" applyAlignment="1">
      <alignment horizontal="right"/>
    </xf>
    <xf numFmtId="0" fontId="11" fillId="0" borderId="40" xfId="0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178" fontId="11" fillId="0" borderId="43" xfId="0" applyNumberFormat="1" applyFont="1" applyBorder="1" applyAlignment="1">
      <alignment horizontal="right"/>
    </xf>
    <xf numFmtId="3" fontId="0" fillId="0" borderId="3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31" xfId="0" applyFont="1" applyBorder="1" applyAlignment="1">
      <alignment horizontal="center"/>
    </xf>
    <xf numFmtId="178" fontId="11" fillId="0" borderId="36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78" fontId="11" fillId="0" borderId="14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8" fontId="11" fillId="0" borderId="49" xfId="0" applyNumberFormat="1" applyFont="1" applyBorder="1" applyAlignment="1">
      <alignment horizontal="right"/>
    </xf>
    <xf numFmtId="178" fontId="11" fillId="0" borderId="37" xfId="0" applyNumberFormat="1" applyFont="1" applyBorder="1" applyAlignment="1">
      <alignment horizontal="right"/>
    </xf>
    <xf numFmtId="0" fontId="11" fillId="0" borderId="35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178" fontId="11" fillId="0" borderId="42" xfId="0" applyNumberFormat="1" applyFont="1" applyBorder="1" applyAlignment="1">
      <alignment horizontal="right"/>
    </xf>
    <xf numFmtId="178" fontId="11" fillId="0" borderId="35" xfId="0" applyNumberFormat="1" applyFont="1" applyBorder="1" applyAlignment="1">
      <alignment horizontal="right"/>
    </xf>
    <xf numFmtId="178" fontId="11" fillId="0" borderId="15" xfId="0" applyNumberFormat="1" applyFont="1" applyBorder="1" applyAlignment="1">
      <alignment horizontal="right"/>
    </xf>
    <xf numFmtId="178" fontId="11" fillId="0" borderId="50" xfId="0" applyNumberFormat="1" applyFont="1" applyBorder="1" applyAlignment="1">
      <alignment horizontal="right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5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8" fontId="11" fillId="0" borderId="54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8" fontId="11" fillId="0" borderId="54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30" xfId="0" applyBorder="1" applyAlignment="1">
      <alignment/>
    </xf>
    <xf numFmtId="0" fontId="13" fillId="0" borderId="0" xfId="0" applyFont="1" applyAlignment="1">
      <alignment horizontal="center" vertical="center"/>
    </xf>
    <xf numFmtId="0" fontId="14" fillId="33" borderId="16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right"/>
    </xf>
    <xf numFmtId="0" fontId="14" fillId="33" borderId="13" xfId="0" applyFont="1" applyFill="1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zoomScalePageLayoutView="0" workbookViewId="0" topLeftCell="F1">
      <selection activeCell="F1" sqref="F1"/>
    </sheetView>
  </sheetViews>
  <sheetFormatPr defaultColWidth="11.421875" defaultRowHeight="12.75"/>
  <cols>
    <col min="3" max="3" width="40.8515625" style="0" bestFit="1" customWidth="1"/>
    <col min="7" max="7" width="13.28125" style="0" customWidth="1"/>
    <col min="11" max="11" width="13.7109375" style="0" customWidth="1"/>
  </cols>
  <sheetData>
    <row r="2" spans="3:15" ht="15">
      <c r="C2" s="182" t="s">
        <v>154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4" ht="13.5" thickBot="1"/>
    <row r="5" spans="2:15" ht="13.5" thickBot="1">
      <c r="B5" s="183" t="s">
        <v>8</v>
      </c>
      <c r="C5" s="183" t="s">
        <v>9</v>
      </c>
      <c r="D5" s="179" t="s">
        <v>10</v>
      </c>
      <c r="E5" s="180"/>
      <c r="F5" s="181"/>
      <c r="G5" s="186" t="s">
        <v>11</v>
      </c>
      <c r="H5" s="187"/>
      <c r="I5" s="187"/>
      <c r="J5" s="188"/>
      <c r="K5" s="14" t="s">
        <v>12</v>
      </c>
      <c r="L5" s="179" t="s">
        <v>13</v>
      </c>
      <c r="M5" s="180"/>
      <c r="N5" s="180"/>
      <c r="O5" s="181"/>
    </row>
    <row r="6" spans="2:15" ht="24">
      <c r="B6" s="184"/>
      <c r="C6" s="184"/>
      <c r="D6" s="16" t="s">
        <v>14</v>
      </c>
      <c r="E6" s="16" t="s">
        <v>14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18</v>
      </c>
      <c r="K6" s="17" t="s">
        <v>19</v>
      </c>
      <c r="L6" s="15"/>
      <c r="M6" s="16"/>
      <c r="N6" s="16"/>
      <c r="O6" s="16"/>
    </row>
    <row r="7" spans="2:15" ht="13.5" thickBot="1">
      <c r="B7" s="185"/>
      <c r="C7" s="185"/>
      <c r="D7" s="18" t="s">
        <v>64</v>
      </c>
      <c r="E7" s="18" t="s">
        <v>65</v>
      </c>
      <c r="F7" s="18" t="s">
        <v>66</v>
      </c>
      <c r="G7" s="18" t="s">
        <v>67</v>
      </c>
      <c r="H7" s="18" t="s">
        <v>68</v>
      </c>
      <c r="I7" s="18" t="s">
        <v>69</v>
      </c>
      <c r="J7" s="19" t="s">
        <v>20</v>
      </c>
      <c r="K7" s="18" t="s">
        <v>70</v>
      </c>
      <c r="L7" s="20" t="s">
        <v>21</v>
      </c>
      <c r="M7" s="19" t="s">
        <v>22</v>
      </c>
      <c r="N7" s="19" t="s">
        <v>23</v>
      </c>
      <c r="O7" s="19" t="s">
        <v>24</v>
      </c>
    </row>
    <row r="8" spans="2:15" ht="12.75">
      <c r="B8" s="12">
        <v>1</v>
      </c>
      <c r="C8" s="8" t="s">
        <v>25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9">
        <v>0</v>
      </c>
      <c r="M8" s="30">
        <v>0</v>
      </c>
      <c r="N8" s="30">
        <v>0</v>
      </c>
      <c r="O8" s="30">
        <v>0</v>
      </c>
    </row>
    <row r="9" spans="2:15" ht="12.75">
      <c r="B9" s="12">
        <v>2</v>
      </c>
      <c r="C9" s="8" t="s">
        <v>26</v>
      </c>
      <c r="D9" s="21">
        <f aca="true" t="shared" si="0" ref="D9:K9">+D10+D16+D21</f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9">
        <v>0</v>
      </c>
      <c r="M9" s="30">
        <v>0</v>
      </c>
      <c r="N9" s="30">
        <v>0</v>
      </c>
      <c r="O9" s="30">
        <v>0</v>
      </c>
    </row>
    <row r="10" spans="2:15" ht="12.75">
      <c r="B10" s="12" t="s">
        <v>27</v>
      </c>
      <c r="C10" s="8" t="s">
        <v>28</v>
      </c>
      <c r="D10" s="21">
        <f aca="true" t="shared" si="1" ref="D10:K10">+D11</f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9">
        <v>0</v>
      </c>
      <c r="M10" s="30">
        <v>0</v>
      </c>
      <c r="N10" s="30">
        <v>0</v>
      </c>
      <c r="O10" s="30">
        <v>0</v>
      </c>
    </row>
    <row r="11" spans="2:15" s="27" customFormat="1" ht="12.75">
      <c r="B11" s="13" t="s">
        <v>29</v>
      </c>
      <c r="C11" s="9" t="s">
        <v>30</v>
      </c>
      <c r="D11" s="22">
        <f aca="true" t="shared" si="2" ref="D11:K11">+D12+D13+D15</f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31">
        <v>0</v>
      </c>
      <c r="M11" s="32">
        <v>0</v>
      </c>
      <c r="N11" s="32">
        <v>0</v>
      </c>
      <c r="O11" s="32">
        <v>0</v>
      </c>
    </row>
    <row r="12" spans="2:15" ht="12.75">
      <c r="B12" s="13" t="s">
        <v>31</v>
      </c>
      <c r="C12" s="9" t="s">
        <v>32</v>
      </c>
      <c r="D12" s="22"/>
      <c r="E12" s="22"/>
      <c r="F12" s="22"/>
      <c r="G12" s="22"/>
      <c r="H12" s="22"/>
      <c r="I12" s="22"/>
      <c r="J12" s="22">
        <f>+H12+I12</f>
        <v>0</v>
      </c>
      <c r="K12" s="22"/>
      <c r="L12" s="31"/>
      <c r="M12" s="32"/>
      <c r="N12" s="32"/>
      <c r="O12" s="32"/>
    </row>
    <row r="13" spans="2:15" s="27" customFormat="1" ht="12.75">
      <c r="B13" s="13" t="s">
        <v>33</v>
      </c>
      <c r="C13" s="9" t="s">
        <v>34</v>
      </c>
      <c r="D13" s="22">
        <f aca="true" t="shared" si="3" ref="D13:K13">+D14</f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31">
        <v>0</v>
      </c>
      <c r="M13" s="32">
        <v>0</v>
      </c>
      <c r="N13" s="32">
        <v>0</v>
      </c>
      <c r="O13" s="32">
        <v>0</v>
      </c>
    </row>
    <row r="14" spans="2:15" ht="12.75">
      <c r="B14" s="13" t="s">
        <v>35</v>
      </c>
      <c r="C14" s="9" t="s">
        <v>36</v>
      </c>
      <c r="D14" s="22"/>
      <c r="E14" s="22"/>
      <c r="F14" s="22"/>
      <c r="G14" s="22"/>
      <c r="H14" s="22"/>
      <c r="I14" s="22"/>
      <c r="J14" s="22">
        <f>+H14+I14</f>
        <v>0</v>
      </c>
      <c r="K14" s="22"/>
      <c r="L14" s="31"/>
      <c r="M14" s="32"/>
      <c r="N14" s="32"/>
      <c r="O14" s="32"/>
    </row>
    <row r="15" spans="2:15" ht="12.75">
      <c r="B15" s="13" t="s">
        <v>37</v>
      </c>
      <c r="C15" s="9" t="s">
        <v>38</v>
      </c>
      <c r="D15" s="22"/>
      <c r="E15" s="22"/>
      <c r="F15" s="22"/>
      <c r="G15" s="22"/>
      <c r="H15" s="22"/>
      <c r="I15" s="22"/>
      <c r="J15" s="22">
        <f>+H15+I15</f>
        <v>0</v>
      </c>
      <c r="K15" s="22"/>
      <c r="L15" s="31"/>
      <c r="M15" s="32"/>
      <c r="N15" s="32"/>
      <c r="O15" s="32"/>
    </row>
    <row r="16" spans="2:15" ht="12.75">
      <c r="B16" s="12" t="s">
        <v>39</v>
      </c>
      <c r="C16" s="8" t="s">
        <v>40</v>
      </c>
      <c r="D16" s="21">
        <f aca="true" t="shared" si="4" ref="D16:K17">+D17</f>
        <v>0</v>
      </c>
      <c r="E16" s="21">
        <f t="shared" si="4"/>
        <v>0</v>
      </c>
      <c r="F16" s="21">
        <f t="shared" si="4"/>
        <v>0</v>
      </c>
      <c r="G16" s="21">
        <f t="shared" si="4"/>
        <v>0</v>
      </c>
      <c r="H16" s="21">
        <f t="shared" si="4"/>
        <v>0</v>
      </c>
      <c r="I16" s="21">
        <f t="shared" si="4"/>
        <v>0</v>
      </c>
      <c r="J16" s="21">
        <f t="shared" si="4"/>
        <v>0</v>
      </c>
      <c r="K16" s="21">
        <f t="shared" si="4"/>
        <v>0</v>
      </c>
      <c r="L16" s="29">
        <v>0</v>
      </c>
      <c r="M16" s="30">
        <v>0</v>
      </c>
      <c r="N16" s="30">
        <v>0</v>
      </c>
      <c r="O16" s="30">
        <v>0</v>
      </c>
    </row>
    <row r="17" spans="2:15" s="27" customFormat="1" ht="12.75">
      <c r="B17" s="13" t="s">
        <v>41</v>
      </c>
      <c r="C17" s="9" t="s">
        <v>42</v>
      </c>
      <c r="D17" s="22">
        <f t="shared" si="4"/>
        <v>0</v>
      </c>
      <c r="E17" s="22">
        <f t="shared" si="4"/>
        <v>0</v>
      </c>
      <c r="F17" s="22">
        <f t="shared" si="4"/>
        <v>0</v>
      </c>
      <c r="G17" s="22">
        <f t="shared" si="4"/>
        <v>0</v>
      </c>
      <c r="H17" s="22">
        <f t="shared" si="4"/>
        <v>0</v>
      </c>
      <c r="I17" s="22">
        <f t="shared" si="4"/>
        <v>0</v>
      </c>
      <c r="J17" s="22">
        <f t="shared" si="4"/>
        <v>0</v>
      </c>
      <c r="K17" s="22">
        <f t="shared" si="4"/>
        <v>0</v>
      </c>
      <c r="L17" s="31">
        <v>0</v>
      </c>
      <c r="M17" s="32">
        <v>0</v>
      </c>
      <c r="N17" s="32">
        <v>0</v>
      </c>
      <c r="O17" s="32">
        <v>0</v>
      </c>
    </row>
    <row r="18" spans="2:15" s="27" customFormat="1" ht="12.75">
      <c r="B18" s="13" t="s">
        <v>43</v>
      </c>
      <c r="C18" s="9" t="s">
        <v>44</v>
      </c>
      <c r="D18" s="22">
        <f aca="true" t="shared" si="5" ref="D18:K18">+D19+D20</f>
        <v>0</v>
      </c>
      <c r="E18" s="22">
        <f t="shared" si="5"/>
        <v>0</v>
      </c>
      <c r="F18" s="22">
        <f t="shared" si="5"/>
        <v>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22">
        <f t="shared" si="5"/>
        <v>0</v>
      </c>
      <c r="L18" s="31">
        <v>0</v>
      </c>
      <c r="M18" s="32">
        <v>0</v>
      </c>
      <c r="N18" s="32">
        <v>0</v>
      </c>
      <c r="O18" s="32">
        <v>0</v>
      </c>
    </row>
    <row r="19" spans="2:15" ht="12.75">
      <c r="B19" s="13" t="s">
        <v>45</v>
      </c>
      <c r="C19" s="9" t="s">
        <v>46</v>
      </c>
      <c r="D19" s="22"/>
      <c r="E19" s="22"/>
      <c r="F19" s="22"/>
      <c r="G19" s="22"/>
      <c r="H19" s="22"/>
      <c r="I19" s="22"/>
      <c r="J19" s="22">
        <f>+H19+I19</f>
        <v>0</v>
      </c>
      <c r="K19" s="22"/>
      <c r="L19" s="31"/>
      <c r="M19" s="32"/>
      <c r="N19" s="32"/>
      <c r="O19" s="32"/>
    </row>
    <row r="20" spans="2:15" ht="12.75">
      <c r="B20" s="13" t="s">
        <v>47</v>
      </c>
      <c r="C20" s="9" t="s">
        <v>48</v>
      </c>
      <c r="D20" s="22"/>
      <c r="E20" s="22"/>
      <c r="F20" s="22"/>
      <c r="G20" s="22"/>
      <c r="H20" s="22"/>
      <c r="I20" s="22"/>
      <c r="J20" s="22">
        <f>+H20+I20</f>
        <v>0</v>
      </c>
      <c r="K20" s="22"/>
      <c r="L20" s="31"/>
      <c r="M20" s="32"/>
      <c r="N20" s="32"/>
      <c r="O20" s="32"/>
    </row>
    <row r="21" spans="2:15" ht="12.75">
      <c r="B21" s="12" t="s">
        <v>49</v>
      </c>
      <c r="C21" s="8" t="s">
        <v>50</v>
      </c>
      <c r="D21" s="21">
        <f aca="true" t="shared" si="6" ref="D21:K21">+D22+D24+D26+D27</f>
        <v>0</v>
      </c>
      <c r="E21" s="21">
        <f t="shared" si="6"/>
        <v>0</v>
      </c>
      <c r="F21" s="21">
        <f t="shared" si="6"/>
        <v>0</v>
      </c>
      <c r="G21" s="21">
        <f t="shared" si="6"/>
        <v>0</v>
      </c>
      <c r="H21" s="21">
        <f t="shared" si="6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9">
        <v>0</v>
      </c>
      <c r="M21" s="30">
        <v>0</v>
      </c>
      <c r="N21" s="30">
        <v>0</v>
      </c>
      <c r="O21" s="30">
        <v>0</v>
      </c>
    </row>
    <row r="22" spans="2:15" ht="12.75">
      <c r="B22" s="13" t="s">
        <v>51</v>
      </c>
      <c r="C22" s="9" t="s">
        <v>52</v>
      </c>
      <c r="D22" s="22">
        <f aca="true" t="shared" si="7" ref="D22:K22">+D23</f>
        <v>0</v>
      </c>
      <c r="E22" s="22">
        <f t="shared" si="7"/>
        <v>0</v>
      </c>
      <c r="F22" s="22">
        <f t="shared" si="7"/>
        <v>0</v>
      </c>
      <c r="G22" s="22">
        <f t="shared" si="7"/>
        <v>0</v>
      </c>
      <c r="H22" s="22">
        <f t="shared" si="7"/>
        <v>0</v>
      </c>
      <c r="I22" s="22">
        <f t="shared" si="7"/>
        <v>0</v>
      </c>
      <c r="J22" s="22">
        <f t="shared" si="7"/>
        <v>0</v>
      </c>
      <c r="K22" s="22">
        <f t="shared" si="7"/>
        <v>0</v>
      </c>
      <c r="L22" s="31">
        <v>0</v>
      </c>
      <c r="M22" s="32">
        <v>0</v>
      </c>
      <c r="N22" s="32">
        <v>0</v>
      </c>
      <c r="O22" s="32">
        <v>0</v>
      </c>
    </row>
    <row r="23" spans="2:15" ht="12.75">
      <c r="B23" s="13" t="s">
        <v>53</v>
      </c>
      <c r="C23" s="9" t="s">
        <v>54</v>
      </c>
      <c r="D23" s="22"/>
      <c r="E23" s="22"/>
      <c r="F23" s="22"/>
      <c r="G23" s="22"/>
      <c r="H23" s="22"/>
      <c r="I23" s="22"/>
      <c r="J23" s="22">
        <f>+H23+I23</f>
        <v>0</v>
      </c>
      <c r="K23" s="22"/>
      <c r="L23" s="31"/>
      <c r="M23" s="32"/>
      <c r="N23" s="32"/>
      <c r="O23" s="32"/>
    </row>
    <row r="24" spans="2:15" ht="12.75">
      <c r="B24" s="13" t="s">
        <v>55</v>
      </c>
      <c r="C24" s="10" t="s">
        <v>56</v>
      </c>
      <c r="D24" s="22">
        <f aca="true" t="shared" si="8" ref="D24:K24">+D25</f>
        <v>0</v>
      </c>
      <c r="E24" s="22">
        <f t="shared" si="8"/>
        <v>0</v>
      </c>
      <c r="F24" s="22">
        <f t="shared" si="8"/>
        <v>0</v>
      </c>
      <c r="G24" s="22">
        <f t="shared" si="8"/>
        <v>0</v>
      </c>
      <c r="H24" s="22">
        <f t="shared" si="8"/>
        <v>0</v>
      </c>
      <c r="I24" s="22">
        <f t="shared" si="8"/>
        <v>0</v>
      </c>
      <c r="J24" s="22">
        <f t="shared" si="8"/>
        <v>0</v>
      </c>
      <c r="K24" s="22">
        <f t="shared" si="8"/>
        <v>0</v>
      </c>
      <c r="L24" s="31">
        <v>0</v>
      </c>
      <c r="M24" s="32">
        <v>0</v>
      </c>
      <c r="N24" s="32">
        <v>0</v>
      </c>
      <c r="O24" s="32">
        <v>0</v>
      </c>
    </row>
    <row r="25" spans="2:15" ht="12.75">
      <c r="B25" s="13" t="s">
        <v>57</v>
      </c>
      <c r="C25" s="10" t="s">
        <v>58</v>
      </c>
      <c r="D25" s="22"/>
      <c r="E25" s="22"/>
      <c r="F25" s="22"/>
      <c r="G25" s="22"/>
      <c r="H25" s="22"/>
      <c r="I25" s="22"/>
      <c r="J25" s="22">
        <f>+H25+I25</f>
        <v>0</v>
      </c>
      <c r="K25" s="22"/>
      <c r="L25" s="31"/>
      <c r="M25" s="32"/>
      <c r="N25" s="32"/>
      <c r="O25" s="32"/>
    </row>
    <row r="26" spans="2:15" ht="12.75">
      <c r="B26" s="13" t="s">
        <v>59</v>
      </c>
      <c r="C26" s="9" t="s">
        <v>60</v>
      </c>
      <c r="D26" s="22"/>
      <c r="E26" s="22"/>
      <c r="F26" s="22"/>
      <c r="G26" s="22"/>
      <c r="H26" s="22"/>
      <c r="I26" s="22"/>
      <c r="J26" s="22">
        <f>+H26+I26</f>
        <v>0</v>
      </c>
      <c r="K26" s="22"/>
      <c r="L26" s="31">
        <v>0</v>
      </c>
      <c r="M26" s="32">
        <v>0</v>
      </c>
      <c r="N26" s="32">
        <v>0</v>
      </c>
      <c r="O26" s="32">
        <v>0</v>
      </c>
    </row>
    <row r="27" spans="2:15" ht="13.5" thickBot="1">
      <c r="B27" s="24" t="s">
        <v>61</v>
      </c>
      <c r="C27" s="25" t="s">
        <v>62</v>
      </c>
      <c r="D27" s="26"/>
      <c r="E27" s="26"/>
      <c r="F27" s="26"/>
      <c r="G27" s="26"/>
      <c r="H27" s="26"/>
      <c r="I27" s="26"/>
      <c r="J27" s="22">
        <f>+H27+I27</f>
        <v>0</v>
      </c>
      <c r="K27" s="26"/>
      <c r="L27" s="33">
        <v>0</v>
      </c>
      <c r="M27" s="34">
        <v>0</v>
      </c>
      <c r="N27" s="34">
        <v>0</v>
      </c>
      <c r="O27" s="34">
        <v>0</v>
      </c>
    </row>
    <row r="28" spans="2:15" ht="13.5" thickBot="1">
      <c r="B28" s="7"/>
      <c r="C28" s="11" t="s">
        <v>63</v>
      </c>
      <c r="D28" s="23">
        <f>+D8+D9</f>
        <v>0</v>
      </c>
      <c r="E28" s="23">
        <f aca="true" t="shared" si="9" ref="E28:K28">+E8+E9</f>
        <v>0</v>
      </c>
      <c r="F28" s="23">
        <f t="shared" si="9"/>
        <v>0</v>
      </c>
      <c r="G28" s="23">
        <f t="shared" si="9"/>
        <v>0</v>
      </c>
      <c r="H28" s="23">
        <f t="shared" si="9"/>
        <v>0</v>
      </c>
      <c r="I28" s="23">
        <f t="shared" si="9"/>
        <v>0</v>
      </c>
      <c r="J28" s="28">
        <f t="shared" si="9"/>
        <v>0</v>
      </c>
      <c r="K28" s="23">
        <f t="shared" si="9"/>
        <v>0</v>
      </c>
      <c r="L28" s="35">
        <v>0</v>
      </c>
      <c r="M28" s="36">
        <v>0</v>
      </c>
      <c r="N28" s="36">
        <v>0</v>
      </c>
      <c r="O28" s="36">
        <v>0</v>
      </c>
    </row>
  </sheetData>
  <sheetProtection/>
  <mergeCells count="6">
    <mergeCell ref="L5:O5"/>
    <mergeCell ref="C2:O2"/>
    <mergeCell ref="B5:B7"/>
    <mergeCell ref="C5:C7"/>
    <mergeCell ref="D5:F5"/>
    <mergeCell ref="G5:J5"/>
  </mergeCells>
  <printOptions gridLines="1" horizontalCentered="1" verticalCentered="1"/>
  <pageMargins left="0.1968503937007874" right="0.1968503937007874" top="0.3937007874015748" bottom="0.3937007874015748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C14"/>
  <sheetViews>
    <sheetView zoomScalePageLayoutView="0" workbookViewId="0" topLeftCell="A4">
      <selection activeCell="B7" sqref="B7:C14"/>
    </sheetView>
  </sheetViews>
  <sheetFormatPr defaultColWidth="11.421875" defaultRowHeight="12.75"/>
  <cols>
    <col min="2" max="2" width="45.28125" style="0" customWidth="1"/>
    <col min="3" max="3" width="20.00390625" style="0" customWidth="1"/>
  </cols>
  <sheetData>
    <row r="7" spans="2:3" ht="15" customHeight="1">
      <c r="B7" s="189" t="s">
        <v>153</v>
      </c>
      <c r="C7" s="189"/>
    </row>
    <row r="8" spans="2:3" ht="45" customHeight="1" thickBot="1">
      <c r="B8" s="190" t="s">
        <v>0</v>
      </c>
      <c r="C8" s="190"/>
    </row>
    <row r="9" spans="2:3" ht="13.5" thickBot="1">
      <c r="B9" s="1" t="s">
        <v>1</v>
      </c>
      <c r="C9" s="2" t="s">
        <v>2</v>
      </c>
    </row>
    <row r="10" spans="2:3" ht="13.5" thickBot="1">
      <c r="B10" s="3" t="s">
        <v>3</v>
      </c>
      <c r="C10" s="4"/>
    </row>
    <row r="11" spans="2:3" ht="13.5" thickBot="1">
      <c r="B11" s="3" t="s">
        <v>4</v>
      </c>
      <c r="C11" s="5"/>
    </row>
    <row r="12" spans="2:3" ht="13.5" thickBot="1">
      <c r="B12" s="3" t="s">
        <v>5</v>
      </c>
      <c r="C12" s="5"/>
    </row>
    <row r="13" spans="2:3" ht="26.25" thickBot="1">
      <c r="B13" s="3" t="s">
        <v>6</v>
      </c>
      <c r="C13" s="6"/>
    </row>
    <row r="14" spans="2:3" ht="22.5" customHeight="1">
      <c r="B14" s="191" t="s">
        <v>7</v>
      </c>
      <c r="C14" s="191"/>
    </row>
  </sheetData>
  <sheetProtection/>
  <mergeCells count="3">
    <mergeCell ref="B7:C7"/>
    <mergeCell ref="B8:C8"/>
    <mergeCell ref="B14:C1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110" r:id="rId1"/>
  <headerFooter alignWithMargins="0">
    <oddFooter>&amp;L&amp;F&amp;D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3:I4"/>
  <sheetViews>
    <sheetView zoomScalePageLayoutView="0" workbookViewId="0" topLeftCell="A88">
      <selection activeCell="I5" sqref="I5"/>
    </sheetView>
  </sheetViews>
  <sheetFormatPr defaultColWidth="11.421875" defaultRowHeight="12.75"/>
  <sheetData>
    <row r="3" spans="3:9" ht="15">
      <c r="C3" s="182" t="s">
        <v>151</v>
      </c>
      <c r="D3" s="182"/>
      <c r="E3" s="182"/>
      <c r="F3" s="182"/>
      <c r="G3" s="182"/>
      <c r="H3" s="182"/>
      <c r="I3" s="182"/>
    </row>
    <row r="4" spans="3:9" ht="15">
      <c r="C4" s="182" t="s">
        <v>156</v>
      </c>
      <c r="D4" s="182"/>
      <c r="E4" s="182"/>
      <c r="F4" s="182"/>
      <c r="G4" s="182"/>
      <c r="H4" s="182"/>
      <c r="I4" s="182"/>
    </row>
  </sheetData>
  <sheetProtection/>
  <mergeCells count="2">
    <mergeCell ref="C3:I3"/>
    <mergeCell ref="C4:I4"/>
  </mergeCells>
  <printOptions/>
  <pageMargins left="0.75" right="0.75" top="1" bottom="1" header="0" footer="0"/>
  <pageSetup horizontalDpi="600" verticalDpi="600" orientation="portrait" r:id="rId4"/>
  <legacyDrawing r:id="rId3"/>
  <oleObjects>
    <oleObject progId="Word.Document.8" shapeId="697844" r:id="rId1"/>
    <oleObject progId="Word.Document.8" shapeId="69996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1.00390625" style="0" bestFit="1" customWidth="1"/>
    <col min="2" max="2" width="41.421875" style="0" bestFit="1" customWidth="1"/>
    <col min="3" max="3" width="27.28125" style="0" bestFit="1" customWidth="1"/>
    <col min="4" max="4" width="13.140625" style="0" bestFit="1" customWidth="1"/>
    <col min="5" max="5" width="17.7109375" style="0" bestFit="1" customWidth="1"/>
    <col min="6" max="6" width="14.28125" style="0" bestFit="1" customWidth="1"/>
    <col min="7" max="7" width="15.7109375" style="0" bestFit="1" customWidth="1"/>
    <col min="8" max="8" width="13.57421875" style="0" bestFit="1" customWidth="1"/>
    <col min="9" max="9" width="13.7109375" style="0" customWidth="1"/>
    <col min="10" max="10" width="15.421875" style="0" customWidth="1"/>
  </cols>
  <sheetData>
    <row r="1" ht="12.75" customHeight="1"/>
    <row r="2" spans="1:2" ht="12.75" customHeight="1">
      <c r="A2" s="40" t="s">
        <v>155</v>
      </c>
      <c r="B2" s="41"/>
    </row>
    <row r="3" ht="12.75" customHeight="1"/>
    <row r="4" ht="13.5" thickBot="1"/>
    <row r="5" spans="1:10" ht="22.5" customHeight="1" thickBot="1">
      <c r="A5" s="42" t="s">
        <v>71</v>
      </c>
      <c r="B5" s="43" t="s">
        <v>72</v>
      </c>
      <c r="C5" s="210"/>
      <c r="D5" s="210"/>
      <c r="E5" s="44"/>
      <c r="F5" s="44"/>
      <c r="G5" s="44"/>
      <c r="H5" s="44"/>
      <c r="I5" s="44"/>
      <c r="J5" s="45"/>
    </row>
    <row r="6" spans="1:10" ht="24" customHeight="1" thickBot="1">
      <c r="A6" s="46" t="s">
        <v>73</v>
      </c>
      <c r="B6" s="47"/>
      <c r="C6" s="47"/>
      <c r="D6" s="48" t="s">
        <v>74</v>
      </c>
      <c r="E6" s="49"/>
      <c r="F6" s="47"/>
      <c r="G6" s="211" t="s">
        <v>75</v>
      </c>
      <c r="H6" s="212"/>
      <c r="I6" s="49"/>
      <c r="J6" s="50"/>
    </row>
    <row r="7" spans="1:10" ht="13.5" thickBo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ht="20.25" customHeight="1" thickBot="1">
      <c r="A8" s="213" t="s">
        <v>76</v>
      </c>
      <c r="B8" s="206" t="s">
        <v>9</v>
      </c>
      <c r="C8" s="206" t="s">
        <v>77</v>
      </c>
      <c r="D8" s="206"/>
      <c r="E8" s="208" t="s">
        <v>78</v>
      </c>
      <c r="F8" s="216"/>
      <c r="G8" s="216"/>
      <c r="H8" s="209"/>
      <c r="I8" s="208" t="s">
        <v>79</v>
      </c>
      <c r="J8" s="209"/>
    </row>
    <row r="9" spans="1:10" ht="26.25" thickBot="1">
      <c r="A9" s="214"/>
      <c r="B9" s="215"/>
      <c r="C9" s="215"/>
      <c r="D9" s="215"/>
      <c r="E9" s="53" t="s">
        <v>80</v>
      </c>
      <c r="F9" s="54" t="s">
        <v>81</v>
      </c>
      <c r="G9" s="53" t="s">
        <v>82</v>
      </c>
      <c r="H9" s="54" t="s">
        <v>83</v>
      </c>
      <c r="I9" s="55" t="s">
        <v>84</v>
      </c>
      <c r="J9" s="54" t="s">
        <v>81</v>
      </c>
    </row>
    <row r="10" spans="1:10" ht="13.5" thickBot="1">
      <c r="A10" s="206"/>
      <c r="B10" s="206"/>
      <c r="C10" s="206"/>
      <c r="D10" s="206"/>
      <c r="E10" s="206"/>
      <c r="F10" s="206"/>
      <c r="G10" s="206"/>
      <c r="H10" s="206"/>
      <c r="I10" s="206"/>
      <c r="J10" s="207"/>
    </row>
    <row r="11" spans="1:10" ht="12.75">
      <c r="A11" s="56" t="s">
        <v>85</v>
      </c>
      <c r="B11" s="57" t="s">
        <v>86</v>
      </c>
      <c r="C11" s="58"/>
      <c r="D11" s="58"/>
      <c r="E11" s="59">
        <f aca="true" t="shared" si="0" ref="E11:J11">+SUM(E12:E15)</f>
        <v>40</v>
      </c>
      <c r="F11" s="60">
        <f t="shared" si="0"/>
        <v>2400000</v>
      </c>
      <c r="G11" s="59">
        <f t="shared" si="0"/>
        <v>28</v>
      </c>
      <c r="H11" s="60">
        <f t="shared" si="0"/>
        <v>1700000</v>
      </c>
      <c r="I11" s="61">
        <f t="shared" si="0"/>
        <v>31</v>
      </c>
      <c r="J11" s="62">
        <f t="shared" si="0"/>
        <v>1930000</v>
      </c>
    </row>
    <row r="12" spans="1:10" ht="12.75">
      <c r="A12" s="63"/>
      <c r="B12" s="52" t="s">
        <v>87</v>
      </c>
      <c r="C12" s="193" t="s">
        <v>88</v>
      </c>
      <c r="D12" s="193"/>
      <c r="E12" s="65">
        <v>10</v>
      </c>
      <c r="F12" s="66">
        <v>1000000</v>
      </c>
      <c r="G12" s="65">
        <v>8</v>
      </c>
      <c r="H12" s="66">
        <v>700000</v>
      </c>
      <c r="I12" s="67">
        <v>8</v>
      </c>
      <c r="J12" s="68">
        <v>780000</v>
      </c>
    </row>
    <row r="13" spans="1:10" ht="12.75">
      <c r="A13" s="63"/>
      <c r="B13" s="52" t="s">
        <v>89</v>
      </c>
      <c r="C13" s="193" t="s">
        <v>90</v>
      </c>
      <c r="D13" s="193"/>
      <c r="E13" s="69">
        <v>10</v>
      </c>
      <c r="F13" s="70">
        <v>500000</v>
      </c>
      <c r="G13" s="69">
        <v>7</v>
      </c>
      <c r="H13" s="71">
        <v>400000</v>
      </c>
      <c r="I13" s="72">
        <v>8</v>
      </c>
      <c r="J13" s="73">
        <v>450000</v>
      </c>
    </row>
    <row r="14" spans="1:10" ht="12.75">
      <c r="A14" s="63"/>
      <c r="B14" s="52" t="s">
        <v>91</v>
      </c>
      <c r="C14" s="193" t="s">
        <v>92</v>
      </c>
      <c r="D14" s="193"/>
      <c r="E14" s="69">
        <v>10</v>
      </c>
      <c r="F14" s="71">
        <v>400000</v>
      </c>
      <c r="G14" s="69">
        <v>5</v>
      </c>
      <c r="H14" s="71">
        <v>200000</v>
      </c>
      <c r="I14" s="72">
        <v>6</v>
      </c>
      <c r="J14" s="73">
        <v>250000</v>
      </c>
    </row>
    <row r="15" spans="1:10" ht="12.75">
      <c r="A15" s="63"/>
      <c r="B15" s="52" t="s">
        <v>93</v>
      </c>
      <c r="C15" s="193" t="s">
        <v>94</v>
      </c>
      <c r="D15" s="193"/>
      <c r="E15" s="69">
        <v>10</v>
      </c>
      <c r="F15" s="71">
        <v>500000</v>
      </c>
      <c r="G15" s="69">
        <v>8</v>
      </c>
      <c r="H15" s="71">
        <v>400000</v>
      </c>
      <c r="I15" s="72">
        <v>9</v>
      </c>
      <c r="J15" s="73">
        <v>450000</v>
      </c>
    </row>
    <row r="16" spans="1:10" ht="12.75">
      <c r="A16" s="63"/>
      <c r="B16" s="52"/>
      <c r="C16" s="64"/>
      <c r="D16" s="64"/>
      <c r="E16" s="74"/>
      <c r="F16" s="71"/>
      <c r="G16" s="74"/>
      <c r="H16" s="71"/>
      <c r="I16" s="72"/>
      <c r="J16" s="73"/>
    </row>
    <row r="17" spans="1:10" ht="12.75">
      <c r="A17" s="75" t="s">
        <v>95</v>
      </c>
      <c r="B17" s="76" t="s">
        <v>96</v>
      </c>
      <c r="C17" s="77"/>
      <c r="D17" s="77"/>
      <c r="E17" s="78">
        <f aca="true" t="shared" si="1" ref="E17:J17">+SUM(E18:E21)</f>
        <v>30</v>
      </c>
      <c r="F17" s="79">
        <f t="shared" si="1"/>
        <v>300000</v>
      </c>
      <c r="G17" s="78">
        <f t="shared" si="1"/>
        <v>27</v>
      </c>
      <c r="H17" s="79">
        <f t="shared" si="1"/>
        <v>270000</v>
      </c>
      <c r="I17" s="80">
        <f t="shared" si="1"/>
        <v>31</v>
      </c>
      <c r="J17" s="81">
        <f t="shared" si="1"/>
        <v>350000</v>
      </c>
    </row>
    <row r="18" spans="1:10" ht="12.75">
      <c r="A18" s="63"/>
      <c r="B18" s="82" t="s">
        <v>97</v>
      </c>
      <c r="C18" s="83" t="s">
        <v>98</v>
      </c>
      <c r="D18" s="52"/>
      <c r="E18" s="69">
        <v>20</v>
      </c>
      <c r="F18" s="71">
        <v>50000</v>
      </c>
      <c r="G18" s="69">
        <v>20</v>
      </c>
      <c r="H18" s="71">
        <v>60000</v>
      </c>
      <c r="I18" s="72">
        <v>22</v>
      </c>
      <c r="J18" s="73">
        <v>70000</v>
      </c>
    </row>
    <row r="19" spans="1:10" ht="12.75">
      <c r="A19" s="63"/>
      <c r="B19" s="82" t="s">
        <v>99</v>
      </c>
      <c r="C19" s="83" t="s">
        <v>100</v>
      </c>
      <c r="D19" s="52"/>
      <c r="E19" s="69">
        <v>4</v>
      </c>
      <c r="F19" s="71">
        <v>100000</v>
      </c>
      <c r="G19" s="69">
        <v>4</v>
      </c>
      <c r="H19" s="71">
        <v>110000</v>
      </c>
      <c r="I19" s="72">
        <v>5</v>
      </c>
      <c r="J19" s="73">
        <v>130000</v>
      </c>
    </row>
    <row r="20" spans="1:10" ht="12.75">
      <c r="A20" s="63"/>
      <c r="B20" s="82" t="s">
        <v>101</v>
      </c>
      <c r="C20" s="83" t="s">
        <v>102</v>
      </c>
      <c r="D20" s="52"/>
      <c r="E20" s="69">
        <v>6</v>
      </c>
      <c r="F20" s="71">
        <v>150000</v>
      </c>
      <c r="G20" s="69">
        <v>3</v>
      </c>
      <c r="H20" s="71">
        <v>100000</v>
      </c>
      <c r="I20" s="72">
        <v>4</v>
      </c>
      <c r="J20" s="73">
        <v>150000</v>
      </c>
    </row>
    <row r="21" spans="1:10" ht="12.75">
      <c r="A21" s="63"/>
      <c r="B21" s="83"/>
      <c r="C21" s="203"/>
      <c r="D21" s="203"/>
      <c r="E21" s="69"/>
      <c r="F21" s="71"/>
      <c r="G21" s="69"/>
      <c r="H21" s="71"/>
      <c r="I21" s="72"/>
      <c r="J21" s="73"/>
    </row>
    <row r="22" spans="1:10" ht="12.75">
      <c r="A22" s="75" t="s">
        <v>103</v>
      </c>
      <c r="B22" s="76" t="s">
        <v>104</v>
      </c>
      <c r="C22" s="77"/>
      <c r="D22" s="77"/>
      <c r="E22" s="84">
        <f aca="true" t="shared" si="2" ref="E22:J22">+SUM(E23:E26)</f>
        <v>5712</v>
      </c>
      <c r="F22" s="79">
        <f t="shared" si="2"/>
        <v>47450000</v>
      </c>
      <c r="G22" s="78">
        <f t="shared" si="2"/>
        <v>4641</v>
      </c>
      <c r="H22" s="79">
        <f t="shared" si="2"/>
        <v>38725000</v>
      </c>
      <c r="I22" s="85">
        <f t="shared" si="2"/>
        <v>5177</v>
      </c>
      <c r="J22" s="81">
        <f t="shared" si="2"/>
        <v>42990000</v>
      </c>
    </row>
    <row r="23" spans="1:10" ht="12.75">
      <c r="A23" s="63"/>
      <c r="B23" s="83" t="s">
        <v>105</v>
      </c>
      <c r="C23" s="193" t="s">
        <v>106</v>
      </c>
      <c r="D23" s="193"/>
      <c r="E23" s="86">
        <v>5500</v>
      </c>
      <c r="F23" s="71">
        <f>+E23*8000</f>
        <v>44000000</v>
      </c>
      <c r="G23" s="69">
        <v>4500</v>
      </c>
      <c r="H23" s="71">
        <f>+G23*8000</f>
        <v>36000000</v>
      </c>
      <c r="I23" s="87">
        <v>5000</v>
      </c>
      <c r="J23" s="73">
        <f>+I23*7900</f>
        <v>39500000</v>
      </c>
    </row>
    <row r="24" spans="1:10" ht="12.75">
      <c r="A24" s="63"/>
      <c r="B24" s="83" t="s">
        <v>107</v>
      </c>
      <c r="C24" s="193" t="s">
        <v>108</v>
      </c>
      <c r="D24" s="193"/>
      <c r="E24" s="69">
        <v>100</v>
      </c>
      <c r="F24" s="71">
        <v>3000000</v>
      </c>
      <c r="G24" s="69">
        <v>80</v>
      </c>
      <c r="H24" s="71">
        <f>+G24*30000</f>
        <v>2400000</v>
      </c>
      <c r="I24" s="87">
        <v>100</v>
      </c>
      <c r="J24" s="73">
        <f>+I24*30000</f>
        <v>3000000</v>
      </c>
    </row>
    <row r="25" spans="1:10" ht="12.75">
      <c r="A25" s="63"/>
      <c r="B25" s="83"/>
      <c r="C25" s="203"/>
      <c r="D25" s="203"/>
      <c r="E25" s="69"/>
      <c r="F25" s="71"/>
      <c r="G25" s="69"/>
      <c r="H25" s="71"/>
      <c r="I25" s="72"/>
      <c r="J25" s="73"/>
    </row>
    <row r="26" spans="1:10" ht="12.75">
      <c r="A26" s="75" t="s">
        <v>109</v>
      </c>
      <c r="B26" s="76" t="s">
        <v>110</v>
      </c>
      <c r="C26" s="77"/>
      <c r="D26" s="77"/>
      <c r="E26" s="78">
        <f aca="true" t="shared" si="3" ref="E26:J26">+SUM(E27:E30)</f>
        <v>112</v>
      </c>
      <c r="F26" s="79">
        <f t="shared" si="3"/>
        <v>450000</v>
      </c>
      <c r="G26" s="78">
        <f t="shared" si="3"/>
        <v>61</v>
      </c>
      <c r="H26" s="79">
        <f t="shared" si="3"/>
        <v>325000</v>
      </c>
      <c r="I26" s="80">
        <f t="shared" si="3"/>
        <v>77</v>
      </c>
      <c r="J26" s="81">
        <f t="shared" si="3"/>
        <v>490000</v>
      </c>
    </row>
    <row r="27" spans="1:10" ht="12.75">
      <c r="A27" s="63"/>
      <c r="B27" s="83" t="s">
        <v>111</v>
      </c>
      <c r="C27" s="204" t="s">
        <v>112</v>
      </c>
      <c r="D27" s="205"/>
      <c r="E27" s="69">
        <v>2</v>
      </c>
      <c r="F27" s="71">
        <f>+E27*50000</f>
        <v>100000</v>
      </c>
      <c r="G27" s="69">
        <v>1</v>
      </c>
      <c r="H27" s="71">
        <f>+G27*50000</f>
        <v>50000</v>
      </c>
      <c r="I27" s="72">
        <v>2</v>
      </c>
      <c r="J27" s="73">
        <f>+I27*50000</f>
        <v>100000</v>
      </c>
    </row>
    <row r="28" spans="1:10" ht="12.75">
      <c r="A28" s="63"/>
      <c r="B28" s="83" t="s">
        <v>113</v>
      </c>
      <c r="C28" s="202" t="s">
        <v>114</v>
      </c>
      <c r="D28" s="202"/>
      <c r="E28" s="69">
        <v>10</v>
      </c>
      <c r="F28" s="71">
        <f>+E28*20000</f>
        <v>200000</v>
      </c>
      <c r="G28" s="69">
        <v>10</v>
      </c>
      <c r="H28" s="71">
        <f>+G28*20000</f>
        <v>200000</v>
      </c>
      <c r="I28" s="72">
        <v>15</v>
      </c>
      <c r="J28" s="73">
        <f>+I28*20000</f>
        <v>300000</v>
      </c>
    </row>
    <row r="29" spans="1:10" ht="12.75">
      <c r="A29" s="63"/>
      <c r="B29" s="83" t="s">
        <v>115</v>
      </c>
      <c r="C29" s="202" t="s">
        <v>116</v>
      </c>
      <c r="D29" s="202"/>
      <c r="E29" s="69">
        <v>50</v>
      </c>
      <c r="F29" s="71">
        <f>+E29*2000</f>
        <v>100000</v>
      </c>
      <c r="G29" s="69">
        <v>25</v>
      </c>
      <c r="H29" s="71">
        <f>+G29*2000</f>
        <v>50000</v>
      </c>
      <c r="I29" s="72">
        <v>30</v>
      </c>
      <c r="J29" s="73">
        <f>+I29*2000</f>
        <v>60000</v>
      </c>
    </row>
    <row r="30" spans="1:10" ht="12.75">
      <c r="A30" s="63"/>
      <c r="B30" s="83" t="s">
        <v>117</v>
      </c>
      <c r="C30" s="202" t="s">
        <v>118</v>
      </c>
      <c r="D30" s="202"/>
      <c r="E30" s="69">
        <v>50</v>
      </c>
      <c r="F30" s="71">
        <f>+E30*1000</f>
        <v>50000</v>
      </c>
      <c r="G30" s="69">
        <v>25</v>
      </c>
      <c r="H30" s="71">
        <f>+G30*1000</f>
        <v>25000</v>
      </c>
      <c r="I30" s="72">
        <v>30</v>
      </c>
      <c r="J30" s="73">
        <f>+I30*1000</f>
        <v>30000</v>
      </c>
    </row>
    <row r="31" spans="1:10" ht="12.75">
      <c r="A31" s="63"/>
      <c r="B31" s="83"/>
      <c r="C31" s="203"/>
      <c r="D31" s="203"/>
      <c r="E31" s="69"/>
      <c r="F31" s="71"/>
      <c r="G31" s="69"/>
      <c r="H31" s="71"/>
      <c r="I31" s="72"/>
      <c r="J31" s="88"/>
    </row>
    <row r="32" spans="1:10" ht="12.75">
      <c r="A32" s="75" t="s">
        <v>119</v>
      </c>
      <c r="B32" s="76" t="s">
        <v>120</v>
      </c>
      <c r="C32" s="77"/>
      <c r="D32" s="77"/>
      <c r="E32" s="78">
        <f>+SUM(E33:E36)</f>
        <v>4</v>
      </c>
      <c r="F32" s="79">
        <f>+SUM(F33:F36)</f>
        <v>150000000</v>
      </c>
      <c r="G32" s="78">
        <f>+SUM(G33:G36)</f>
        <v>4</v>
      </c>
      <c r="H32" s="79">
        <f>+SUM(H33:H36)</f>
        <v>146000000</v>
      </c>
      <c r="I32" s="80">
        <f>+SUM(I33:I36)</f>
        <v>4</v>
      </c>
      <c r="J32" s="81">
        <f>+SUM(J33:J34)</f>
        <v>0</v>
      </c>
    </row>
    <row r="33" spans="1:10" ht="12.75">
      <c r="A33" s="63"/>
      <c r="B33" s="83" t="s">
        <v>121</v>
      </c>
      <c r="C33" s="203" t="s">
        <v>122</v>
      </c>
      <c r="D33" s="203"/>
      <c r="E33" s="69"/>
      <c r="F33" s="71"/>
      <c r="G33" s="69"/>
      <c r="H33" s="71"/>
      <c r="I33" s="72"/>
      <c r="J33" s="88"/>
    </row>
    <row r="34" spans="1:10" ht="12.75">
      <c r="A34" s="63"/>
      <c r="B34" s="83"/>
      <c r="C34" s="203"/>
      <c r="D34" s="203"/>
      <c r="E34" s="69"/>
      <c r="F34" s="71"/>
      <c r="G34" s="69"/>
      <c r="H34" s="71"/>
      <c r="I34" s="72"/>
      <c r="J34" s="88"/>
    </row>
    <row r="35" spans="1:10" ht="12.75">
      <c r="A35" s="75" t="s">
        <v>123</v>
      </c>
      <c r="B35" s="76" t="s">
        <v>124</v>
      </c>
      <c r="C35" s="77"/>
      <c r="D35" s="77"/>
      <c r="E35" s="78">
        <f>+SUM(E36:E39)</f>
        <v>3</v>
      </c>
      <c r="F35" s="79">
        <f>+SUM(F36:F39)</f>
        <v>100000000</v>
      </c>
      <c r="G35" s="78">
        <f>+SUM(G36:G39)</f>
        <v>3</v>
      </c>
      <c r="H35" s="79">
        <f>+SUM(H36:H39)</f>
        <v>98000000</v>
      </c>
      <c r="I35" s="80">
        <f>+SUM(I36:I39)</f>
        <v>3</v>
      </c>
      <c r="J35" s="81">
        <f>+SUM(J36:J38)</f>
        <v>101500000</v>
      </c>
    </row>
    <row r="36" spans="1:10" ht="12.75">
      <c r="A36" s="63"/>
      <c r="B36" s="83" t="s">
        <v>125</v>
      </c>
      <c r="C36" s="193" t="s">
        <v>126</v>
      </c>
      <c r="D36" s="193"/>
      <c r="E36" s="69">
        <v>1</v>
      </c>
      <c r="F36" s="71">
        <v>50000000</v>
      </c>
      <c r="G36" s="69">
        <v>1</v>
      </c>
      <c r="H36" s="71">
        <v>48000000</v>
      </c>
      <c r="I36" s="72">
        <v>1</v>
      </c>
      <c r="J36" s="88">
        <v>50000000</v>
      </c>
    </row>
    <row r="37" spans="1:10" ht="12.75">
      <c r="A37" s="63"/>
      <c r="B37" s="83" t="s">
        <v>127</v>
      </c>
      <c r="C37" s="193" t="s">
        <v>128</v>
      </c>
      <c r="D37" s="193"/>
      <c r="E37" s="69">
        <v>1</v>
      </c>
      <c r="F37" s="71">
        <v>25000000</v>
      </c>
      <c r="G37" s="69">
        <v>1</v>
      </c>
      <c r="H37" s="71">
        <v>23000000</v>
      </c>
      <c r="I37" s="72">
        <v>1</v>
      </c>
      <c r="J37" s="88">
        <v>24000000</v>
      </c>
    </row>
    <row r="38" spans="1:10" ht="13.5" thickBot="1">
      <c r="A38" s="63"/>
      <c r="B38" s="83" t="s">
        <v>129</v>
      </c>
      <c r="C38" s="193" t="s">
        <v>130</v>
      </c>
      <c r="D38" s="193"/>
      <c r="E38" s="69">
        <v>1</v>
      </c>
      <c r="F38" s="71">
        <v>25000000</v>
      </c>
      <c r="G38" s="69">
        <v>1</v>
      </c>
      <c r="H38" s="71">
        <v>27000000</v>
      </c>
      <c r="I38" s="72">
        <v>1</v>
      </c>
      <c r="J38" s="89">
        <v>27500000</v>
      </c>
    </row>
    <row r="39" spans="1:10" ht="12.75">
      <c r="A39" s="194" t="s">
        <v>131</v>
      </c>
      <c r="B39" s="195"/>
      <c r="C39" s="195"/>
      <c r="D39" s="195"/>
      <c r="E39" s="195"/>
      <c r="F39" s="195"/>
      <c r="G39" s="195"/>
      <c r="H39" s="195"/>
      <c r="I39" s="196"/>
      <c r="J39" s="200">
        <f>+J35+J32+J26+J22+J17+J11</f>
        <v>147260000</v>
      </c>
    </row>
    <row r="40" spans="1:10" ht="33.75" customHeight="1" thickBot="1">
      <c r="A40" s="197"/>
      <c r="B40" s="198"/>
      <c r="C40" s="198"/>
      <c r="D40" s="198"/>
      <c r="E40" s="198"/>
      <c r="F40" s="198"/>
      <c r="G40" s="198"/>
      <c r="H40" s="198"/>
      <c r="I40" s="199"/>
      <c r="J40" s="201"/>
    </row>
    <row r="41" spans="3:8" ht="12.75">
      <c r="C41" s="192"/>
      <c r="D41" s="192"/>
      <c r="E41" s="38"/>
      <c r="F41" s="39"/>
      <c r="G41" s="37"/>
      <c r="H41" s="39"/>
    </row>
    <row r="42" spans="3:8" ht="12.75">
      <c r="C42" s="192"/>
      <c r="D42" s="192"/>
      <c r="E42" s="38"/>
      <c r="F42" s="39"/>
      <c r="G42" s="37"/>
      <c r="H42" s="39"/>
    </row>
    <row r="43" spans="3:8" ht="12.75">
      <c r="C43" s="192"/>
      <c r="D43" s="192"/>
      <c r="E43" s="38"/>
      <c r="F43" s="39"/>
      <c r="G43" s="37"/>
      <c r="H43" s="39"/>
    </row>
    <row r="44" spans="3:8" ht="12.75">
      <c r="C44" s="192"/>
      <c r="D44" s="192"/>
      <c r="E44" s="38"/>
      <c r="F44" s="39"/>
      <c r="G44" s="37"/>
      <c r="H44" s="39"/>
    </row>
    <row r="45" spans="3:8" ht="12.75">
      <c r="C45" s="192"/>
      <c r="D45" s="192"/>
      <c r="E45" s="38"/>
      <c r="F45" s="39"/>
      <c r="G45" s="37"/>
      <c r="H45" s="39"/>
    </row>
    <row r="46" spans="3:8" ht="12.75">
      <c r="C46" s="192"/>
      <c r="D46" s="192"/>
      <c r="E46" s="38"/>
      <c r="F46" s="39"/>
      <c r="G46" s="37"/>
      <c r="H46" s="39"/>
    </row>
    <row r="47" spans="3:8" ht="12.75">
      <c r="C47" s="192"/>
      <c r="D47" s="192"/>
      <c r="E47" s="38"/>
      <c r="G47" s="37"/>
      <c r="H47" s="39"/>
    </row>
    <row r="48" spans="3:8" ht="12.75">
      <c r="C48" s="192"/>
      <c r="D48" s="192"/>
      <c r="E48" s="38"/>
      <c r="G48" s="37"/>
      <c r="H48" s="39"/>
    </row>
    <row r="49" spans="3:8" ht="12.75">
      <c r="C49" s="192"/>
      <c r="D49" s="192"/>
      <c r="E49" s="38"/>
      <c r="G49" s="37"/>
      <c r="H49" s="39"/>
    </row>
    <row r="50" spans="3:8" ht="12.75">
      <c r="C50" s="192"/>
      <c r="D50" s="192"/>
      <c r="E50" s="38"/>
      <c r="G50" s="37"/>
      <c r="H50" s="39"/>
    </row>
    <row r="51" spans="3:8" ht="12.75">
      <c r="C51" s="192"/>
      <c r="D51" s="192"/>
      <c r="E51" s="38"/>
      <c r="G51" s="37"/>
      <c r="H51" s="39"/>
    </row>
    <row r="52" spans="3:8" ht="12.75">
      <c r="C52" s="192"/>
      <c r="D52" s="192"/>
      <c r="E52" s="38"/>
      <c r="G52" s="37"/>
      <c r="H52" s="39"/>
    </row>
    <row r="53" spans="3:8" ht="12.75">
      <c r="C53" s="192"/>
      <c r="D53" s="192"/>
      <c r="E53" s="38"/>
      <c r="G53" s="37"/>
      <c r="H53" s="39"/>
    </row>
    <row r="54" spans="3:8" ht="12.75">
      <c r="C54" s="192"/>
      <c r="D54" s="192"/>
      <c r="E54" s="38"/>
      <c r="G54" s="37"/>
      <c r="H54" s="39"/>
    </row>
    <row r="55" spans="3:8" ht="12.75">
      <c r="C55" s="192"/>
      <c r="D55" s="192"/>
      <c r="E55" s="38"/>
      <c r="G55" s="37"/>
      <c r="H55" s="39"/>
    </row>
    <row r="56" spans="3:8" ht="12.75">
      <c r="C56" s="192"/>
      <c r="D56" s="192"/>
      <c r="E56" s="38"/>
      <c r="G56" s="37"/>
      <c r="H56" s="39"/>
    </row>
    <row r="57" spans="3:8" ht="12.75">
      <c r="C57" s="192"/>
      <c r="D57" s="192"/>
      <c r="E57" s="38"/>
      <c r="G57" s="37"/>
      <c r="H57" s="39"/>
    </row>
    <row r="58" spans="3:8" ht="12.75">
      <c r="C58" s="192"/>
      <c r="D58" s="192"/>
      <c r="E58" s="38"/>
      <c r="G58" s="37"/>
      <c r="H58" s="39"/>
    </row>
    <row r="59" spans="3:8" ht="12.75">
      <c r="C59" s="192"/>
      <c r="D59" s="192"/>
      <c r="E59" s="38"/>
      <c r="G59" s="37"/>
      <c r="H59" s="39"/>
    </row>
    <row r="60" spans="3:8" ht="12.75">
      <c r="C60" s="192"/>
      <c r="D60" s="192"/>
      <c r="E60" s="38"/>
      <c r="G60" s="37"/>
      <c r="H60" s="39"/>
    </row>
    <row r="61" spans="3:8" ht="12.75">
      <c r="C61" s="192"/>
      <c r="D61" s="192"/>
      <c r="E61" s="38"/>
      <c r="G61" s="37"/>
      <c r="H61" s="39"/>
    </row>
    <row r="62" spans="3:8" ht="12.75">
      <c r="C62" s="192"/>
      <c r="D62" s="192"/>
      <c r="E62" s="38"/>
      <c r="G62" s="37"/>
      <c r="H62" s="39"/>
    </row>
    <row r="63" spans="3:8" ht="12.75">
      <c r="C63" s="192"/>
      <c r="D63" s="192"/>
      <c r="E63" s="38"/>
      <c r="G63" s="37"/>
      <c r="H63" s="39"/>
    </row>
    <row r="64" spans="3:8" ht="12.75">
      <c r="C64" s="192"/>
      <c r="D64" s="192"/>
      <c r="E64" s="38"/>
      <c r="G64" s="37"/>
      <c r="H64" s="39"/>
    </row>
    <row r="65" spans="3:8" ht="12.75">
      <c r="C65" s="192"/>
      <c r="D65" s="192"/>
      <c r="E65" s="38"/>
      <c r="G65" s="37"/>
      <c r="H65" s="39"/>
    </row>
    <row r="66" spans="3:8" ht="12.75">
      <c r="C66" s="192"/>
      <c r="D66" s="192"/>
      <c r="E66" s="38"/>
      <c r="G66" s="37"/>
      <c r="H66" s="39"/>
    </row>
    <row r="67" spans="3:8" ht="12.75">
      <c r="C67" s="192"/>
      <c r="D67" s="192"/>
      <c r="E67" s="38"/>
      <c r="G67" s="37"/>
      <c r="H67" s="39"/>
    </row>
    <row r="68" spans="3:8" ht="12.75">
      <c r="C68" s="192"/>
      <c r="D68" s="192"/>
      <c r="E68" s="38"/>
      <c r="G68" s="37"/>
      <c r="H68" s="39"/>
    </row>
    <row r="69" spans="3:8" ht="12.75">
      <c r="C69" s="192"/>
      <c r="D69" s="192"/>
      <c r="E69" s="38"/>
      <c r="G69" s="37"/>
      <c r="H69" s="39"/>
    </row>
    <row r="70" spans="3:8" ht="12.75">
      <c r="C70" s="192"/>
      <c r="D70" s="192"/>
      <c r="E70" s="38"/>
      <c r="G70" s="37"/>
      <c r="H70" s="39"/>
    </row>
    <row r="71" spans="3:8" ht="12.75">
      <c r="C71" s="192"/>
      <c r="D71" s="192"/>
      <c r="E71" s="38"/>
      <c r="G71" s="37"/>
      <c r="H71" s="39"/>
    </row>
    <row r="72" spans="3:8" ht="12.75">
      <c r="C72" s="192"/>
      <c r="D72" s="192"/>
      <c r="E72" s="38"/>
      <c r="G72" s="37"/>
      <c r="H72" s="39"/>
    </row>
    <row r="73" spans="3:8" ht="12.75">
      <c r="C73" s="192"/>
      <c r="D73" s="192"/>
      <c r="E73" s="38"/>
      <c r="G73" s="37"/>
      <c r="H73" s="39"/>
    </row>
    <row r="74" spans="3:8" ht="12.75">
      <c r="C74" s="192"/>
      <c r="D74" s="192"/>
      <c r="E74" s="38"/>
      <c r="G74" s="37"/>
      <c r="H74" s="39"/>
    </row>
    <row r="75" spans="5:8" ht="12.75">
      <c r="E75" s="38"/>
      <c r="G75" s="37"/>
      <c r="H75" s="39"/>
    </row>
    <row r="76" spans="5:8" ht="12.75">
      <c r="E76" s="38"/>
      <c r="G76" s="37"/>
      <c r="H76" s="39"/>
    </row>
    <row r="77" spans="5:7" ht="12.75">
      <c r="E77" s="38"/>
      <c r="G77" s="37"/>
    </row>
    <row r="78" spans="5:7" ht="12.75">
      <c r="E78" s="38"/>
      <c r="G78" s="37"/>
    </row>
    <row r="79" spans="5:7" ht="12.75">
      <c r="E79" s="38"/>
      <c r="G79" s="37"/>
    </row>
    <row r="80" spans="5:7" ht="12.75">
      <c r="E80" s="38"/>
      <c r="G80" s="37"/>
    </row>
    <row r="81" spans="5:7" ht="12.75">
      <c r="E81" s="38"/>
      <c r="G81" s="37"/>
    </row>
    <row r="82" ht="12.75">
      <c r="E82" s="38"/>
    </row>
    <row r="83" ht="12.75">
      <c r="E83" s="38"/>
    </row>
    <row r="84" ht="12.75">
      <c r="E84" s="38"/>
    </row>
  </sheetData>
  <sheetProtection/>
  <mergeCells count="62">
    <mergeCell ref="I8:J8"/>
    <mergeCell ref="C5:D5"/>
    <mergeCell ref="G6:H6"/>
    <mergeCell ref="A8:A9"/>
    <mergeCell ref="B8:B9"/>
    <mergeCell ref="C8:D9"/>
    <mergeCell ref="E8:H8"/>
    <mergeCell ref="A10:J10"/>
    <mergeCell ref="C12:D12"/>
    <mergeCell ref="C13:D13"/>
    <mergeCell ref="C14:D14"/>
    <mergeCell ref="C15:D15"/>
    <mergeCell ref="C21:D21"/>
    <mergeCell ref="C23:D23"/>
    <mergeCell ref="C24:D24"/>
    <mergeCell ref="C25:D25"/>
    <mergeCell ref="C27:D27"/>
    <mergeCell ref="C28:D28"/>
    <mergeCell ref="C29:D29"/>
    <mergeCell ref="C30:D30"/>
    <mergeCell ref="C31:D31"/>
    <mergeCell ref="C33:D33"/>
    <mergeCell ref="C34:D34"/>
    <mergeCell ref="C36:D36"/>
    <mergeCell ref="C37:D37"/>
    <mergeCell ref="C38:D38"/>
    <mergeCell ref="A39:I40"/>
    <mergeCell ref="J39:J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72:D72"/>
    <mergeCell ref="C73:D73"/>
    <mergeCell ref="C74:D74"/>
    <mergeCell ref="C68:D68"/>
    <mergeCell ref="C69:D69"/>
    <mergeCell ref="C70:D70"/>
    <mergeCell ref="C71:D71"/>
  </mergeCells>
  <printOptions horizontalCentered="1" verticalCentered="1"/>
  <pageMargins left="0" right="0" top="0.984251968503937" bottom="0.984251968503937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D24"/>
  <sheetViews>
    <sheetView zoomScalePageLayoutView="0" workbookViewId="0" topLeftCell="A12">
      <selection activeCell="C1" sqref="C1:D24"/>
    </sheetView>
  </sheetViews>
  <sheetFormatPr defaultColWidth="11.421875" defaultRowHeight="12.75"/>
  <cols>
    <col min="3" max="3" width="65.7109375" style="0" customWidth="1"/>
    <col min="4" max="4" width="22.8515625" style="0" customWidth="1"/>
  </cols>
  <sheetData>
    <row r="2" spans="3:4" ht="15">
      <c r="C2" s="217" t="s">
        <v>152</v>
      </c>
      <c r="D2" s="217"/>
    </row>
    <row r="4" spans="3:4" ht="15">
      <c r="C4" s="217" t="s">
        <v>132</v>
      </c>
      <c r="D4" s="217"/>
    </row>
    <row r="5" spans="3:4" ht="15">
      <c r="C5" s="218" t="s">
        <v>133</v>
      </c>
      <c r="D5" s="218"/>
    </row>
    <row r="6" spans="3:4" ht="15.75" thickBot="1">
      <c r="C6" s="90"/>
      <c r="D6" s="90"/>
    </row>
    <row r="7" spans="3:4" ht="16.5" thickBot="1">
      <c r="C7" s="91" t="s">
        <v>134</v>
      </c>
      <c r="D7" s="92" t="s">
        <v>135</v>
      </c>
    </row>
    <row r="8" spans="3:4" ht="15">
      <c r="C8" s="93" t="s">
        <v>136</v>
      </c>
      <c r="D8" s="94"/>
    </row>
    <row r="9" spans="3:4" ht="15">
      <c r="C9" s="93" t="s">
        <v>137</v>
      </c>
      <c r="D9" s="95"/>
    </row>
    <row r="10" spans="3:4" ht="15">
      <c r="C10" s="96" t="s">
        <v>138</v>
      </c>
      <c r="D10" s="97"/>
    </row>
    <row r="11" spans="3:4" ht="15.75">
      <c r="C11" s="98" t="s">
        <v>139</v>
      </c>
      <c r="D11" s="99">
        <f>+D10+D9</f>
        <v>0</v>
      </c>
    </row>
    <row r="12" spans="3:4" ht="15">
      <c r="C12" s="96" t="s">
        <v>140</v>
      </c>
      <c r="D12" s="100"/>
    </row>
    <row r="13" spans="3:4" ht="15">
      <c r="C13" s="96" t="s">
        <v>141</v>
      </c>
      <c r="D13" s="100"/>
    </row>
    <row r="14" spans="3:4" ht="16.5" thickBot="1">
      <c r="C14" s="98" t="s">
        <v>142</v>
      </c>
      <c r="D14" s="101">
        <f>+D12+D13</f>
        <v>0</v>
      </c>
    </row>
    <row r="15" spans="3:4" ht="32.25" thickBot="1">
      <c r="C15" s="102" t="s">
        <v>143</v>
      </c>
      <c r="D15" s="103">
        <f>+D11-D14</f>
        <v>0</v>
      </c>
    </row>
    <row r="16" spans="3:4" ht="15.75" thickBot="1">
      <c r="C16" s="90"/>
      <c r="D16" s="90"/>
    </row>
    <row r="17" spans="3:4" ht="15.75">
      <c r="C17" s="104" t="s">
        <v>144</v>
      </c>
      <c r="D17" s="105" t="s">
        <v>135</v>
      </c>
    </row>
    <row r="18" spans="3:4" ht="15">
      <c r="C18" s="106" t="s">
        <v>145</v>
      </c>
      <c r="D18" s="97"/>
    </row>
    <row r="19" spans="3:4" ht="15">
      <c r="C19" s="106" t="s">
        <v>146</v>
      </c>
      <c r="D19" s="97"/>
    </row>
    <row r="20" spans="3:4" ht="15">
      <c r="C20" s="106" t="s">
        <v>147</v>
      </c>
      <c r="D20" s="97"/>
    </row>
    <row r="21" spans="3:4" ht="16.5" thickBot="1">
      <c r="C21" s="107" t="s">
        <v>148</v>
      </c>
      <c r="D21" s="101">
        <f>+D19+D20</f>
        <v>0</v>
      </c>
    </row>
    <row r="22" spans="3:4" ht="16.5" thickBot="1">
      <c r="C22" s="102" t="s">
        <v>149</v>
      </c>
      <c r="D22" s="103">
        <f>+D18-D21</f>
        <v>0</v>
      </c>
    </row>
    <row r="23" spans="3:4" ht="15.75" thickBot="1">
      <c r="C23" s="90"/>
      <c r="D23" s="90"/>
    </row>
    <row r="24" spans="3:4" ht="32.25" thickBot="1">
      <c r="C24" s="108" t="s">
        <v>150</v>
      </c>
      <c r="D24" s="109">
        <f>+D15+D22</f>
        <v>0</v>
      </c>
    </row>
  </sheetData>
  <sheetProtection/>
  <mergeCells count="3">
    <mergeCell ref="C4:D4"/>
    <mergeCell ref="C5:D5"/>
    <mergeCell ref="C2:D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A1" sqref="A1:J2"/>
    </sheetView>
  </sheetViews>
  <sheetFormatPr defaultColWidth="11.421875" defaultRowHeight="12.75"/>
  <cols>
    <col min="1" max="1" width="31.00390625" style="0" bestFit="1" customWidth="1"/>
    <col min="2" max="2" width="41.421875" style="0" bestFit="1" customWidth="1"/>
    <col min="3" max="3" width="27.28125" style="0" bestFit="1" customWidth="1"/>
    <col min="4" max="4" width="13.140625" style="0" bestFit="1" customWidth="1"/>
    <col min="5" max="5" width="17.7109375" style="0" bestFit="1" customWidth="1"/>
    <col min="6" max="6" width="14.28125" style="0" bestFit="1" customWidth="1"/>
    <col min="7" max="7" width="15.7109375" style="0" bestFit="1" customWidth="1"/>
    <col min="8" max="8" width="13.57421875" style="0" bestFit="1" customWidth="1"/>
    <col min="9" max="9" width="13.7109375" style="0" customWidth="1"/>
    <col min="10" max="10" width="15.421875" style="0" customWidth="1"/>
  </cols>
  <sheetData>
    <row r="1" spans="1:10" ht="12.75">
      <c r="A1" s="233" t="s">
        <v>157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2.75">
      <c r="A2" s="233"/>
      <c r="B2" s="233"/>
      <c r="C2" s="233"/>
      <c r="D2" s="233"/>
      <c r="E2" s="233"/>
      <c r="F2" s="233"/>
      <c r="G2" s="233"/>
      <c r="H2" s="233"/>
      <c r="I2" s="233"/>
      <c r="J2" s="233"/>
    </row>
    <row r="3" ht="13.5" thickBot="1"/>
    <row r="4" spans="1:10" ht="22.5" customHeight="1" thickBot="1">
      <c r="A4" s="110" t="s">
        <v>71</v>
      </c>
      <c r="B4" s="111" t="s">
        <v>72</v>
      </c>
      <c r="C4" s="234"/>
      <c r="D4" s="234"/>
      <c r="E4" s="112"/>
      <c r="F4" s="112"/>
      <c r="G4" s="112"/>
      <c r="H4" s="112"/>
      <c r="I4" s="112"/>
      <c r="J4" s="113"/>
    </row>
    <row r="5" spans="1:10" ht="24" customHeight="1" thickBot="1">
      <c r="A5" s="114" t="s">
        <v>73</v>
      </c>
      <c r="B5" s="115"/>
      <c r="C5" s="115"/>
      <c r="D5" s="116" t="s">
        <v>74</v>
      </c>
      <c r="E5" s="117"/>
      <c r="F5" s="115"/>
      <c r="G5" s="235" t="s">
        <v>75</v>
      </c>
      <c r="H5" s="236"/>
      <c r="I5" s="117"/>
      <c r="J5" s="118"/>
    </row>
    <row r="6" ht="13.5" thickBot="1"/>
    <row r="7" spans="1:10" ht="20.25" customHeight="1" thickBot="1">
      <c r="A7" s="237" t="s">
        <v>76</v>
      </c>
      <c r="B7" s="239" t="s">
        <v>9</v>
      </c>
      <c r="C7" s="239" t="s">
        <v>77</v>
      </c>
      <c r="D7" s="239"/>
      <c r="E7" s="241" t="s">
        <v>78</v>
      </c>
      <c r="F7" s="242"/>
      <c r="G7" s="242"/>
      <c r="H7" s="243"/>
      <c r="I7" s="241" t="s">
        <v>79</v>
      </c>
      <c r="J7" s="243"/>
    </row>
    <row r="8" spans="1:10" ht="26.25" thickBot="1">
      <c r="A8" s="238"/>
      <c r="B8" s="240"/>
      <c r="C8" s="240"/>
      <c r="D8" s="240"/>
      <c r="E8" s="119" t="s">
        <v>80</v>
      </c>
      <c r="F8" s="120" t="s">
        <v>81</v>
      </c>
      <c r="G8" s="119" t="s">
        <v>82</v>
      </c>
      <c r="H8" s="120" t="s">
        <v>83</v>
      </c>
      <c r="I8" s="121" t="s">
        <v>84</v>
      </c>
      <c r="J8" s="120" t="s">
        <v>81</v>
      </c>
    </row>
    <row r="9" spans="1:10" ht="13.5" thickBot="1">
      <c r="A9" s="230"/>
      <c r="B9" s="230"/>
      <c r="C9" s="230"/>
      <c r="D9" s="230"/>
      <c r="E9" s="230"/>
      <c r="F9" s="230"/>
      <c r="G9" s="230"/>
      <c r="H9" s="230"/>
      <c r="I9" s="230"/>
      <c r="J9" s="230"/>
    </row>
    <row r="10" spans="1:10" ht="12.75">
      <c r="A10" s="122" t="s">
        <v>95</v>
      </c>
      <c r="B10" s="123" t="s">
        <v>96</v>
      </c>
      <c r="C10" s="124"/>
      <c r="D10" s="124"/>
      <c r="E10" s="125">
        <f aca="true" t="shared" si="0" ref="E10:J10">+SUM(E11:E13)</f>
        <v>30</v>
      </c>
      <c r="F10" s="126">
        <f t="shared" si="0"/>
        <v>300000</v>
      </c>
      <c r="G10" s="127">
        <f t="shared" si="0"/>
        <v>27</v>
      </c>
      <c r="H10" s="126">
        <f t="shared" si="0"/>
        <v>270000</v>
      </c>
      <c r="I10" s="128">
        <f t="shared" si="0"/>
        <v>31</v>
      </c>
      <c r="J10" s="129">
        <f t="shared" si="0"/>
        <v>350000</v>
      </c>
    </row>
    <row r="11" spans="1:10" ht="12.75">
      <c r="A11" s="130"/>
      <c r="B11" s="131" t="s">
        <v>97</v>
      </c>
      <c r="C11" s="132" t="s">
        <v>98</v>
      </c>
      <c r="D11" s="133"/>
      <c r="E11" s="134">
        <v>20</v>
      </c>
      <c r="F11" s="135">
        <v>50000</v>
      </c>
      <c r="G11" s="134">
        <v>20</v>
      </c>
      <c r="H11" s="135">
        <v>60000</v>
      </c>
      <c r="I11" s="136">
        <v>22</v>
      </c>
      <c r="J11" s="137">
        <v>70000</v>
      </c>
    </row>
    <row r="12" spans="1:10" ht="12.75">
      <c r="A12" s="138"/>
      <c r="B12" s="139" t="s">
        <v>99</v>
      </c>
      <c r="C12" s="140" t="s">
        <v>100</v>
      </c>
      <c r="D12" s="141"/>
      <c r="E12" s="142">
        <v>4</v>
      </c>
      <c r="F12" s="143">
        <v>100000</v>
      </c>
      <c r="G12" s="142">
        <v>4</v>
      </c>
      <c r="H12" s="144">
        <v>110000</v>
      </c>
      <c r="I12" s="145">
        <v>5</v>
      </c>
      <c r="J12" s="146">
        <v>130000</v>
      </c>
    </row>
    <row r="13" spans="1:10" ht="12.75">
      <c r="A13" s="138"/>
      <c r="B13" s="139" t="s">
        <v>101</v>
      </c>
      <c r="C13" s="140" t="s">
        <v>102</v>
      </c>
      <c r="D13" s="141"/>
      <c r="E13" s="142">
        <v>6</v>
      </c>
      <c r="F13" s="144">
        <v>150000</v>
      </c>
      <c r="G13" s="142">
        <v>3</v>
      </c>
      <c r="H13" s="144">
        <v>100000</v>
      </c>
      <c r="I13" s="145">
        <v>4</v>
      </c>
      <c r="J13" s="146">
        <v>150000</v>
      </c>
    </row>
    <row r="14" spans="1:10" ht="12.75">
      <c r="A14" s="138"/>
      <c r="B14" s="141"/>
      <c r="C14" s="147"/>
      <c r="D14" s="147"/>
      <c r="E14" s="148"/>
      <c r="F14" s="144"/>
      <c r="G14" s="148"/>
      <c r="H14" s="144"/>
      <c r="I14" s="145"/>
      <c r="J14" s="146"/>
    </row>
    <row r="15" spans="1:10" ht="12.75">
      <c r="A15" s="149" t="s">
        <v>103</v>
      </c>
      <c r="B15" s="150" t="s">
        <v>104</v>
      </c>
      <c r="C15" s="151"/>
      <c r="D15" s="151"/>
      <c r="E15" s="152">
        <f aca="true" t="shared" si="1" ref="E15:J15">+SUM(E16:E18)</f>
        <v>5600</v>
      </c>
      <c r="F15" s="153">
        <f t="shared" si="1"/>
        <v>47000000</v>
      </c>
      <c r="G15" s="154">
        <f t="shared" si="1"/>
        <v>4580</v>
      </c>
      <c r="H15" s="153">
        <f t="shared" si="1"/>
        <v>38400000</v>
      </c>
      <c r="I15" s="155">
        <f t="shared" si="1"/>
        <v>5100</v>
      </c>
      <c r="J15" s="156">
        <f t="shared" si="1"/>
        <v>42500000</v>
      </c>
    </row>
    <row r="16" spans="1:10" ht="12.75">
      <c r="A16" s="138"/>
      <c r="B16" s="140" t="s">
        <v>105</v>
      </c>
      <c r="C16" s="229" t="s">
        <v>106</v>
      </c>
      <c r="D16" s="229"/>
      <c r="E16" s="157">
        <v>5500</v>
      </c>
      <c r="F16" s="144">
        <f>+E16*8000</f>
        <v>44000000</v>
      </c>
      <c r="G16" s="142">
        <v>4500</v>
      </c>
      <c r="H16" s="144">
        <f>+G16*8000</f>
        <v>36000000</v>
      </c>
      <c r="I16" s="158">
        <v>5000</v>
      </c>
      <c r="J16" s="146">
        <f>+I16*7900</f>
        <v>39500000</v>
      </c>
    </row>
    <row r="17" spans="1:10" ht="12.75">
      <c r="A17" s="138"/>
      <c r="B17" s="140" t="s">
        <v>107</v>
      </c>
      <c r="C17" s="229" t="s">
        <v>108</v>
      </c>
      <c r="D17" s="229"/>
      <c r="E17" s="142">
        <v>100</v>
      </c>
      <c r="F17" s="144">
        <v>3000000</v>
      </c>
      <c r="G17" s="142">
        <v>80</v>
      </c>
      <c r="H17" s="144">
        <f>+G17*30000</f>
        <v>2400000</v>
      </c>
      <c r="I17" s="158">
        <v>100</v>
      </c>
      <c r="J17" s="146">
        <f>+I17*30000</f>
        <v>3000000</v>
      </c>
    </row>
    <row r="18" spans="1:10" ht="12.75">
      <c r="A18" s="138"/>
      <c r="B18" s="140"/>
      <c r="C18" s="219"/>
      <c r="D18" s="219"/>
      <c r="E18" s="142"/>
      <c r="F18" s="144"/>
      <c r="G18" s="142"/>
      <c r="H18" s="144"/>
      <c r="I18" s="145"/>
      <c r="J18" s="146"/>
    </row>
    <row r="19" spans="1:10" ht="12.75">
      <c r="A19" s="149" t="s">
        <v>109</v>
      </c>
      <c r="B19" s="150" t="s">
        <v>110</v>
      </c>
      <c r="C19" s="151"/>
      <c r="D19" s="151"/>
      <c r="E19" s="154">
        <f aca="true" t="shared" si="2" ref="E19:J19">+SUM(E20:E23)</f>
        <v>112</v>
      </c>
      <c r="F19" s="153">
        <f t="shared" si="2"/>
        <v>450000</v>
      </c>
      <c r="G19" s="154">
        <f t="shared" si="2"/>
        <v>61</v>
      </c>
      <c r="H19" s="153">
        <f t="shared" si="2"/>
        <v>325000</v>
      </c>
      <c r="I19" s="160">
        <f t="shared" si="2"/>
        <v>77</v>
      </c>
      <c r="J19" s="156">
        <f t="shared" si="2"/>
        <v>490000</v>
      </c>
    </row>
    <row r="20" spans="1:10" ht="12.75">
      <c r="A20" s="138"/>
      <c r="B20" s="140" t="s">
        <v>111</v>
      </c>
      <c r="C20" s="231" t="s">
        <v>112</v>
      </c>
      <c r="D20" s="232"/>
      <c r="E20" s="142">
        <v>2</v>
      </c>
      <c r="F20" s="144">
        <f>+E20*50000</f>
        <v>100000</v>
      </c>
      <c r="G20" s="142">
        <v>1</v>
      </c>
      <c r="H20" s="144">
        <f>+G20*50000</f>
        <v>50000</v>
      </c>
      <c r="I20" s="145">
        <v>2</v>
      </c>
      <c r="J20" s="146">
        <f>+I20*50000</f>
        <v>100000</v>
      </c>
    </row>
    <row r="21" spans="1:10" ht="12.75">
      <c r="A21" s="138"/>
      <c r="B21" s="140" t="s">
        <v>113</v>
      </c>
      <c r="C21" s="228" t="s">
        <v>114</v>
      </c>
      <c r="D21" s="228"/>
      <c r="E21" s="142">
        <v>10</v>
      </c>
      <c r="F21" s="144">
        <f>+E21*20000</f>
        <v>200000</v>
      </c>
      <c r="G21" s="142">
        <v>10</v>
      </c>
      <c r="H21" s="144">
        <f>+G21*20000</f>
        <v>200000</v>
      </c>
      <c r="I21" s="145">
        <v>15</v>
      </c>
      <c r="J21" s="146">
        <f>+I21*20000</f>
        <v>300000</v>
      </c>
    </row>
    <row r="22" spans="1:10" ht="12.75">
      <c r="A22" s="138"/>
      <c r="B22" s="140" t="s">
        <v>115</v>
      </c>
      <c r="C22" s="228" t="s">
        <v>116</v>
      </c>
      <c r="D22" s="228"/>
      <c r="E22" s="142">
        <v>50</v>
      </c>
      <c r="F22" s="144">
        <f>+E22*2000</f>
        <v>100000</v>
      </c>
      <c r="G22" s="142">
        <v>25</v>
      </c>
      <c r="H22" s="144">
        <f>+G22*2000</f>
        <v>50000</v>
      </c>
      <c r="I22" s="145">
        <v>30</v>
      </c>
      <c r="J22" s="146">
        <f>+I22*2000</f>
        <v>60000</v>
      </c>
    </row>
    <row r="23" spans="1:10" ht="12.75">
      <c r="A23" s="138"/>
      <c r="B23" s="140" t="s">
        <v>117</v>
      </c>
      <c r="C23" s="228" t="s">
        <v>118</v>
      </c>
      <c r="D23" s="228"/>
      <c r="E23" s="142">
        <v>50</v>
      </c>
      <c r="F23" s="144">
        <f>+E23*1000</f>
        <v>50000</v>
      </c>
      <c r="G23" s="142">
        <v>25</v>
      </c>
      <c r="H23" s="144">
        <f>+G23*1000</f>
        <v>25000</v>
      </c>
      <c r="I23" s="145">
        <v>30</v>
      </c>
      <c r="J23" s="146">
        <f>+I23*1000</f>
        <v>30000</v>
      </c>
    </row>
    <row r="24" spans="1:10" ht="12.75">
      <c r="A24" s="138"/>
      <c r="B24" s="140"/>
      <c r="C24" s="140"/>
      <c r="D24" s="140"/>
      <c r="E24" s="142"/>
      <c r="F24" s="144"/>
      <c r="G24" s="142"/>
      <c r="H24" s="144"/>
      <c r="I24" s="145"/>
      <c r="J24" s="146"/>
    </row>
    <row r="25" spans="1:10" ht="12.75">
      <c r="A25" s="149" t="s">
        <v>158</v>
      </c>
      <c r="B25" s="150" t="s">
        <v>159</v>
      </c>
      <c r="C25" s="151"/>
      <c r="D25" s="151"/>
      <c r="E25" s="154">
        <f aca="true" t="shared" si="3" ref="E25:J25">+SUM(E26:E29)</f>
        <v>2</v>
      </c>
      <c r="F25" s="153">
        <f t="shared" si="3"/>
        <v>200000</v>
      </c>
      <c r="G25" s="154">
        <f t="shared" si="3"/>
        <v>1</v>
      </c>
      <c r="H25" s="153">
        <f t="shared" si="3"/>
        <v>80000</v>
      </c>
      <c r="I25" s="160">
        <f t="shared" si="3"/>
        <v>3</v>
      </c>
      <c r="J25" s="156">
        <f t="shared" si="3"/>
        <v>300000</v>
      </c>
    </row>
    <row r="26" spans="1:10" ht="12.75">
      <c r="A26" s="138"/>
      <c r="B26" s="161" t="s">
        <v>160</v>
      </c>
      <c r="C26" s="141" t="s">
        <v>161</v>
      </c>
      <c r="D26" s="141"/>
      <c r="E26" s="142">
        <v>2</v>
      </c>
      <c r="F26" s="144">
        <v>200000</v>
      </c>
      <c r="G26" s="142">
        <v>1</v>
      </c>
      <c r="H26" s="144">
        <v>80000</v>
      </c>
      <c r="I26" s="145">
        <v>3</v>
      </c>
      <c r="J26" s="146">
        <f>+I26*100000</f>
        <v>300000</v>
      </c>
    </row>
    <row r="27" spans="1:10" ht="12.75">
      <c r="A27" s="138"/>
      <c r="B27" s="161"/>
      <c r="C27" s="141"/>
      <c r="D27" s="141"/>
      <c r="E27" s="142"/>
      <c r="F27" s="144"/>
      <c r="G27" s="142"/>
      <c r="H27" s="144"/>
      <c r="I27" s="145"/>
      <c r="J27" s="146"/>
    </row>
    <row r="28" spans="1:10" ht="12.75">
      <c r="A28" s="149" t="s">
        <v>162</v>
      </c>
      <c r="B28" s="150" t="s">
        <v>163</v>
      </c>
      <c r="C28" s="151"/>
      <c r="D28" s="151"/>
      <c r="E28" s="154">
        <f aca="true" t="shared" si="4" ref="E28:J28">+SUM(E31:E31)</f>
        <v>0</v>
      </c>
      <c r="F28" s="153">
        <f t="shared" si="4"/>
        <v>0</v>
      </c>
      <c r="G28" s="154">
        <f t="shared" si="4"/>
        <v>0</v>
      </c>
      <c r="H28" s="153">
        <f t="shared" si="4"/>
        <v>0</v>
      </c>
      <c r="I28" s="160">
        <f t="shared" si="4"/>
        <v>0</v>
      </c>
      <c r="J28" s="156">
        <f t="shared" si="4"/>
        <v>0</v>
      </c>
    </row>
    <row r="29" spans="1:10" ht="12.75">
      <c r="A29" s="162"/>
      <c r="B29" s="161" t="s">
        <v>164</v>
      </c>
      <c r="C29" s="147" t="s">
        <v>165</v>
      </c>
      <c r="D29" s="141"/>
      <c r="E29" s="163"/>
      <c r="F29" s="164"/>
      <c r="G29" s="163"/>
      <c r="H29" s="164"/>
      <c r="I29" s="165"/>
      <c r="J29" s="166"/>
    </row>
    <row r="30" spans="1:10" ht="12.75">
      <c r="A30" s="138"/>
      <c r="B30" s="140"/>
      <c r="C30" s="219"/>
      <c r="D30" s="219"/>
      <c r="E30" s="142"/>
      <c r="F30" s="144"/>
      <c r="G30" s="142"/>
      <c r="H30" s="144"/>
      <c r="I30" s="145"/>
      <c r="J30" s="167"/>
    </row>
    <row r="31" spans="1:10" ht="12.75">
      <c r="A31" s="149" t="s">
        <v>166</v>
      </c>
      <c r="B31" s="150" t="s">
        <v>167</v>
      </c>
      <c r="C31" s="151"/>
      <c r="D31" s="151"/>
      <c r="E31" s="154">
        <f aca="true" t="shared" si="5" ref="E31:J31">+SUM(E34:E34)</f>
        <v>0</v>
      </c>
      <c r="F31" s="153">
        <f t="shared" si="5"/>
        <v>0</v>
      </c>
      <c r="G31" s="154">
        <f t="shared" si="5"/>
        <v>0</v>
      </c>
      <c r="H31" s="153">
        <f t="shared" si="5"/>
        <v>0</v>
      </c>
      <c r="I31" s="160">
        <f t="shared" si="5"/>
        <v>0</v>
      </c>
      <c r="J31" s="156">
        <f t="shared" si="5"/>
        <v>0</v>
      </c>
    </row>
    <row r="32" spans="1:10" ht="12.75">
      <c r="A32" s="162"/>
      <c r="B32" s="161" t="s">
        <v>168</v>
      </c>
      <c r="C32" s="141" t="s">
        <v>169</v>
      </c>
      <c r="D32" s="141"/>
      <c r="E32" s="163"/>
      <c r="F32" s="164"/>
      <c r="G32" s="163"/>
      <c r="H32" s="164"/>
      <c r="I32" s="165"/>
      <c r="J32" s="166"/>
    </row>
    <row r="33" spans="1:10" ht="12.75">
      <c r="A33" s="162"/>
      <c r="B33" s="168" t="s">
        <v>170</v>
      </c>
      <c r="C33" s="141" t="s">
        <v>171</v>
      </c>
      <c r="D33" s="141"/>
      <c r="E33" s="163"/>
      <c r="F33" s="164"/>
      <c r="G33" s="163"/>
      <c r="H33" s="164"/>
      <c r="I33" s="165"/>
      <c r="J33" s="166"/>
    </row>
    <row r="34" spans="1:10" ht="12.75">
      <c r="A34" s="138"/>
      <c r="B34" s="140"/>
      <c r="C34" s="159"/>
      <c r="D34" s="159"/>
      <c r="E34" s="148"/>
      <c r="F34" s="144"/>
      <c r="G34" s="148"/>
      <c r="H34" s="144"/>
      <c r="I34" s="145"/>
      <c r="J34" s="167"/>
    </row>
    <row r="35" spans="1:10" ht="12.75">
      <c r="A35" s="149" t="s">
        <v>172</v>
      </c>
      <c r="B35" s="150" t="s">
        <v>173</v>
      </c>
      <c r="C35" s="151"/>
      <c r="D35" s="151"/>
      <c r="E35" s="154">
        <f aca="true" t="shared" si="6" ref="E35:J35">+SUM(E36:E36)</f>
        <v>0</v>
      </c>
      <c r="F35" s="153">
        <f t="shared" si="6"/>
        <v>0</v>
      </c>
      <c r="G35" s="154">
        <f t="shared" si="6"/>
        <v>0</v>
      </c>
      <c r="H35" s="153">
        <f t="shared" si="6"/>
        <v>0</v>
      </c>
      <c r="I35" s="160">
        <f t="shared" si="6"/>
        <v>0</v>
      </c>
      <c r="J35" s="156">
        <f t="shared" si="6"/>
        <v>0</v>
      </c>
    </row>
    <row r="36" spans="1:10" ht="12.75">
      <c r="A36" s="138"/>
      <c r="B36" s="161" t="s">
        <v>174</v>
      </c>
      <c r="C36" s="147" t="s">
        <v>175</v>
      </c>
      <c r="D36" s="159"/>
      <c r="E36" s="148"/>
      <c r="F36" s="144"/>
      <c r="G36" s="148"/>
      <c r="H36" s="144"/>
      <c r="I36" s="145"/>
      <c r="J36" s="167"/>
    </row>
    <row r="37" spans="1:10" ht="12.75">
      <c r="A37" s="138"/>
      <c r="B37" s="161" t="s">
        <v>176</v>
      </c>
      <c r="C37" s="147" t="s">
        <v>177</v>
      </c>
      <c r="D37" s="159"/>
      <c r="E37" s="148"/>
      <c r="F37" s="144"/>
      <c r="G37" s="148"/>
      <c r="H37" s="144"/>
      <c r="I37" s="145"/>
      <c r="J37" s="167"/>
    </row>
    <row r="38" spans="1:10" ht="12.75">
      <c r="A38" s="138"/>
      <c r="B38" s="140"/>
      <c r="C38" s="159"/>
      <c r="D38" s="159"/>
      <c r="E38" s="148"/>
      <c r="F38" s="144"/>
      <c r="G38" s="148"/>
      <c r="H38" s="144"/>
      <c r="I38" s="145"/>
      <c r="J38" s="167"/>
    </row>
    <row r="39" spans="1:10" ht="12.75">
      <c r="A39" s="149" t="s">
        <v>123</v>
      </c>
      <c r="B39" s="150" t="s">
        <v>124</v>
      </c>
      <c r="C39" s="151"/>
      <c r="D39" s="151"/>
      <c r="E39" s="154">
        <f>+SUM(E40:E43)</f>
        <v>3</v>
      </c>
      <c r="F39" s="153">
        <f>+SUM(F40:F43)</f>
        <v>100000000</v>
      </c>
      <c r="G39" s="154">
        <f>+SUM(G40:G43)</f>
        <v>3</v>
      </c>
      <c r="H39" s="153">
        <f>+SUM(H40:H43)</f>
        <v>98000000</v>
      </c>
      <c r="I39" s="160">
        <f>+SUM(I40:I43)</f>
        <v>3</v>
      </c>
      <c r="J39" s="156">
        <f>+SUM(J40:J42)</f>
        <v>101500000</v>
      </c>
    </row>
    <row r="40" spans="1:10" ht="12.75">
      <c r="A40" s="138"/>
      <c r="B40" s="140" t="s">
        <v>125</v>
      </c>
      <c r="C40" s="229" t="s">
        <v>126</v>
      </c>
      <c r="D40" s="229"/>
      <c r="E40" s="142">
        <v>1</v>
      </c>
      <c r="F40" s="144">
        <v>50000000</v>
      </c>
      <c r="G40" s="142">
        <v>1</v>
      </c>
      <c r="H40" s="144">
        <v>48000000</v>
      </c>
      <c r="I40" s="145">
        <v>1</v>
      </c>
      <c r="J40" s="167">
        <v>50000000</v>
      </c>
    </row>
    <row r="41" spans="1:10" ht="12.75">
      <c r="A41" s="138"/>
      <c r="B41" s="140" t="s">
        <v>127</v>
      </c>
      <c r="C41" s="229" t="s">
        <v>128</v>
      </c>
      <c r="D41" s="229"/>
      <c r="E41" s="142">
        <v>1</v>
      </c>
      <c r="F41" s="144">
        <v>25000000</v>
      </c>
      <c r="G41" s="142">
        <v>1</v>
      </c>
      <c r="H41" s="144">
        <v>23000000</v>
      </c>
      <c r="I41" s="145">
        <v>1</v>
      </c>
      <c r="J41" s="167">
        <v>24000000</v>
      </c>
    </row>
    <row r="42" spans="1:10" ht="12.75">
      <c r="A42" s="138"/>
      <c r="B42" s="140" t="s">
        <v>129</v>
      </c>
      <c r="C42" s="229" t="s">
        <v>130</v>
      </c>
      <c r="D42" s="229"/>
      <c r="E42" s="142">
        <v>1</v>
      </c>
      <c r="F42" s="144">
        <v>25000000</v>
      </c>
      <c r="G42" s="142">
        <v>1</v>
      </c>
      <c r="H42" s="144">
        <v>27000000</v>
      </c>
      <c r="I42" s="145">
        <v>1</v>
      </c>
      <c r="J42" s="167">
        <v>27500000</v>
      </c>
    </row>
    <row r="43" spans="1:10" ht="12.75">
      <c r="A43" s="162"/>
      <c r="B43" s="169"/>
      <c r="C43" s="141"/>
      <c r="D43" s="141"/>
      <c r="E43" s="163"/>
      <c r="F43" s="164"/>
      <c r="G43" s="163"/>
      <c r="H43" s="164"/>
      <c r="I43" s="165"/>
      <c r="J43" s="170"/>
    </row>
    <row r="44" spans="1:10" ht="12.75">
      <c r="A44" s="149" t="s">
        <v>178</v>
      </c>
      <c r="B44" s="150" t="s">
        <v>179</v>
      </c>
      <c r="C44" s="151"/>
      <c r="D44" s="151"/>
      <c r="E44" s="171">
        <f aca="true" t="shared" si="7" ref="E44:J44">+SUM(E45:E46)</f>
        <v>0</v>
      </c>
      <c r="F44" s="153">
        <f t="shared" si="7"/>
        <v>0</v>
      </c>
      <c r="G44" s="171">
        <f t="shared" si="7"/>
        <v>0</v>
      </c>
      <c r="H44" s="153">
        <f t="shared" si="7"/>
        <v>0</v>
      </c>
      <c r="I44" s="156">
        <f t="shared" si="7"/>
        <v>0</v>
      </c>
      <c r="J44" s="156">
        <f t="shared" si="7"/>
        <v>0</v>
      </c>
    </row>
    <row r="45" spans="1:10" ht="12.75">
      <c r="A45" s="162"/>
      <c r="B45" s="168" t="s">
        <v>180</v>
      </c>
      <c r="C45" s="141" t="s">
        <v>181</v>
      </c>
      <c r="D45" s="141"/>
      <c r="E45" s="172"/>
      <c r="F45" s="164"/>
      <c r="G45" s="172"/>
      <c r="H45" s="164"/>
      <c r="I45" s="165"/>
      <c r="J45" s="166"/>
    </row>
    <row r="46" spans="1:10" ht="12.75">
      <c r="A46" s="162"/>
      <c r="B46" s="169"/>
      <c r="C46" s="141"/>
      <c r="D46" s="141"/>
      <c r="E46" s="172"/>
      <c r="F46" s="164"/>
      <c r="G46" s="172"/>
      <c r="H46" s="164"/>
      <c r="I46" s="165"/>
      <c r="J46" s="166"/>
    </row>
    <row r="47" spans="1:10" ht="12.75">
      <c r="A47" s="149" t="s">
        <v>182</v>
      </c>
      <c r="B47" s="150" t="s">
        <v>183</v>
      </c>
      <c r="C47" s="151"/>
      <c r="D47" s="151"/>
      <c r="E47" s="171">
        <f aca="true" t="shared" si="8" ref="E47:J47">+SUM(E48:E48)</f>
        <v>0</v>
      </c>
      <c r="F47" s="153">
        <f t="shared" si="8"/>
        <v>0</v>
      </c>
      <c r="G47" s="171">
        <f t="shared" si="8"/>
        <v>0</v>
      </c>
      <c r="H47" s="153">
        <f t="shared" si="8"/>
        <v>0</v>
      </c>
      <c r="I47" s="156">
        <f t="shared" si="8"/>
        <v>0</v>
      </c>
      <c r="J47" s="156">
        <f t="shared" si="8"/>
        <v>0</v>
      </c>
    </row>
    <row r="48" spans="1:10" ht="12.75">
      <c r="A48" s="162"/>
      <c r="B48" s="169"/>
      <c r="C48" s="141"/>
      <c r="D48" s="141"/>
      <c r="E48" s="173"/>
      <c r="F48" s="164"/>
      <c r="G48" s="172"/>
      <c r="H48" s="164"/>
      <c r="I48" s="165"/>
      <c r="J48" s="166"/>
    </row>
    <row r="49" spans="1:10" ht="12.75">
      <c r="A49" s="149" t="s">
        <v>184</v>
      </c>
      <c r="B49" s="150" t="s">
        <v>185</v>
      </c>
      <c r="C49" s="151"/>
      <c r="D49" s="151"/>
      <c r="E49" s="171">
        <f aca="true" t="shared" si="9" ref="E49:J49">+SUM(E50)</f>
        <v>0</v>
      </c>
      <c r="F49" s="153">
        <f t="shared" si="9"/>
        <v>0</v>
      </c>
      <c r="G49" s="171">
        <f t="shared" si="9"/>
        <v>0</v>
      </c>
      <c r="H49" s="153">
        <f t="shared" si="9"/>
        <v>0</v>
      </c>
      <c r="I49" s="153">
        <f t="shared" si="9"/>
        <v>0</v>
      </c>
      <c r="J49" s="153">
        <f t="shared" si="9"/>
        <v>0</v>
      </c>
    </row>
    <row r="50" spans="1:10" ht="12.75">
      <c r="A50" s="162"/>
      <c r="B50" s="169"/>
      <c r="C50" s="141"/>
      <c r="D50" s="141"/>
      <c r="E50" s="172"/>
      <c r="F50" s="174"/>
      <c r="G50" s="172"/>
      <c r="H50" s="174"/>
      <c r="I50" s="165"/>
      <c r="J50" s="160"/>
    </row>
    <row r="51" spans="1:10" ht="12.75">
      <c r="A51" s="149" t="s">
        <v>186</v>
      </c>
      <c r="B51" s="150" t="s">
        <v>187</v>
      </c>
      <c r="C51" s="151"/>
      <c r="D51" s="151"/>
      <c r="E51" s="171">
        <f aca="true" t="shared" si="10" ref="E51:J51">+SUM(E52)</f>
        <v>0</v>
      </c>
      <c r="F51" s="153">
        <f t="shared" si="10"/>
        <v>0</v>
      </c>
      <c r="G51" s="171">
        <f t="shared" si="10"/>
        <v>0</v>
      </c>
      <c r="H51" s="153">
        <f t="shared" si="10"/>
        <v>0</v>
      </c>
      <c r="I51" s="175">
        <f t="shared" si="10"/>
        <v>0</v>
      </c>
      <c r="J51" s="175">
        <f t="shared" si="10"/>
        <v>0</v>
      </c>
    </row>
    <row r="52" spans="1:10" ht="12.75">
      <c r="A52" s="162"/>
      <c r="B52" s="169"/>
      <c r="C52" s="141"/>
      <c r="D52" s="141"/>
      <c r="E52" s="172"/>
      <c r="F52" s="164"/>
      <c r="G52" s="172"/>
      <c r="H52" s="164"/>
      <c r="I52" s="165"/>
      <c r="J52" s="166"/>
    </row>
    <row r="53" spans="1:10" ht="12.75">
      <c r="A53" s="149" t="s">
        <v>188</v>
      </c>
      <c r="B53" s="150" t="s">
        <v>189</v>
      </c>
      <c r="C53" s="151"/>
      <c r="D53" s="151"/>
      <c r="E53" s="171">
        <f aca="true" t="shared" si="11" ref="E53:J53">+SUM(E54)</f>
        <v>0</v>
      </c>
      <c r="F53" s="153">
        <f t="shared" si="11"/>
        <v>0</v>
      </c>
      <c r="G53" s="171">
        <f t="shared" si="11"/>
        <v>0</v>
      </c>
      <c r="H53" s="153">
        <f t="shared" si="11"/>
        <v>0</v>
      </c>
      <c r="I53" s="175">
        <f t="shared" si="11"/>
        <v>0</v>
      </c>
      <c r="J53" s="175">
        <f t="shared" si="11"/>
        <v>0</v>
      </c>
    </row>
    <row r="54" spans="1:10" ht="12.75">
      <c r="A54" s="162"/>
      <c r="B54" s="169"/>
      <c r="C54" s="141"/>
      <c r="D54" s="141"/>
      <c r="E54" s="172"/>
      <c r="F54" s="164"/>
      <c r="G54" s="172"/>
      <c r="H54" s="164"/>
      <c r="I54" s="165"/>
      <c r="J54" s="166"/>
    </row>
    <row r="55" spans="1:10" ht="12.75">
      <c r="A55" s="149" t="s">
        <v>190</v>
      </c>
      <c r="B55" s="150" t="s">
        <v>191</v>
      </c>
      <c r="C55" s="151"/>
      <c r="D55" s="151"/>
      <c r="E55" s="171">
        <f aca="true" t="shared" si="12" ref="E55:J55">+SUM(E56)</f>
        <v>0</v>
      </c>
      <c r="F55" s="153">
        <f t="shared" si="12"/>
        <v>0</v>
      </c>
      <c r="G55" s="171">
        <f t="shared" si="12"/>
        <v>0</v>
      </c>
      <c r="H55" s="153">
        <f t="shared" si="12"/>
        <v>0</v>
      </c>
      <c r="I55" s="175">
        <f t="shared" si="12"/>
        <v>0</v>
      </c>
      <c r="J55" s="175">
        <f t="shared" si="12"/>
        <v>0</v>
      </c>
    </row>
    <row r="56" spans="1:10" ht="12.75">
      <c r="A56" s="162"/>
      <c r="B56" s="169"/>
      <c r="C56" s="141"/>
      <c r="D56" s="141"/>
      <c r="E56" s="172"/>
      <c r="F56" s="164"/>
      <c r="G56" s="172"/>
      <c r="H56" s="164"/>
      <c r="I56" s="165"/>
      <c r="J56" s="166"/>
    </row>
    <row r="57" spans="1:10" ht="12.75">
      <c r="A57" s="149" t="s">
        <v>192</v>
      </c>
      <c r="B57" s="150" t="s">
        <v>193</v>
      </c>
      <c r="C57" s="151"/>
      <c r="D57" s="151"/>
      <c r="E57" s="171">
        <f aca="true" t="shared" si="13" ref="E57:J57">+SUM(E58)</f>
        <v>0</v>
      </c>
      <c r="F57" s="153">
        <f t="shared" si="13"/>
        <v>0</v>
      </c>
      <c r="G57" s="171">
        <f t="shared" si="13"/>
        <v>0</v>
      </c>
      <c r="H57" s="153">
        <f t="shared" si="13"/>
        <v>0</v>
      </c>
      <c r="I57" s="175">
        <f t="shared" si="13"/>
        <v>0</v>
      </c>
      <c r="J57" s="175">
        <f t="shared" si="13"/>
        <v>0</v>
      </c>
    </row>
    <row r="58" spans="1:10" ht="12.75">
      <c r="A58" s="162"/>
      <c r="B58" s="169"/>
      <c r="C58" s="141"/>
      <c r="D58" s="141"/>
      <c r="E58" s="172"/>
      <c r="F58" s="164"/>
      <c r="G58" s="172"/>
      <c r="H58" s="164"/>
      <c r="I58" s="165"/>
      <c r="J58" s="166"/>
    </row>
    <row r="59" spans="1:10" ht="12.75">
      <c r="A59" s="149" t="s">
        <v>194</v>
      </c>
      <c r="B59" s="150" t="s">
        <v>195</v>
      </c>
      <c r="C59" s="151"/>
      <c r="D59" s="151"/>
      <c r="E59" s="171">
        <f aca="true" t="shared" si="14" ref="E59:J59">+SUM(E60)</f>
        <v>0</v>
      </c>
      <c r="F59" s="153">
        <f t="shared" si="14"/>
        <v>0</v>
      </c>
      <c r="G59" s="171">
        <f t="shared" si="14"/>
        <v>0</v>
      </c>
      <c r="H59" s="153">
        <f t="shared" si="14"/>
        <v>0</v>
      </c>
      <c r="I59" s="175">
        <f t="shared" si="14"/>
        <v>0</v>
      </c>
      <c r="J59" s="175">
        <f t="shared" si="14"/>
        <v>0</v>
      </c>
    </row>
    <row r="60" spans="1:10" ht="12.75">
      <c r="A60" s="162"/>
      <c r="B60" s="169"/>
      <c r="C60" s="141"/>
      <c r="D60" s="141"/>
      <c r="E60" s="163"/>
      <c r="F60" s="164"/>
      <c r="G60" s="163"/>
      <c r="H60" s="164"/>
      <c r="I60" s="165"/>
      <c r="J60" s="166"/>
    </row>
    <row r="61" spans="1:10" ht="12.75">
      <c r="A61" s="149" t="s">
        <v>196</v>
      </c>
      <c r="B61" s="150" t="s">
        <v>197</v>
      </c>
      <c r="C61" s="151"/>
      <c r="D61" s="151"/>
      <c r="E61" s="171">
        <f aca="true" t="shared" si="15" ref="E61:J61">+SUM(E73)</f>
        <v>0</v>
      </c>
      <c r="F61" s="153">
        <f t="shared" si="15"/>
        <v>0</v>
      </c>
      <c r="G61" s="171">
        <f t="shared" si="15"/>
        <v>0</v>
      </c>
      <c r="H61" s="153">
        <f t="shared" si="15"/>
        <v>0</v>
      </c>
      <c r="I61" s="175">
        <f t="shared" si="15"/>
        <v>0</v>
      </c>
      <c r="J61" s="175">
        <f t="shared" si="15"/>
        <v>0</v>
      </c>
    </row>
    <row r="62" spans="1:10" ht="12.75">
      <c r="A62" s="162"/>
      <c r="B62" s="169"/>
      <c r="C62" s="141"/>
      <c r="D62" s="141"/>
      <c r="E62" s="176"/>
      <c r="F62" s="164"/>
      <c r="G62" s="176"/>
      <c r="H62" s="164"/>
      <c r="I62" s="177"/>
      <c r="J62" s="166"/>
    </row>
    <row r="63" spans="1:10" ht="12.75">
      <c r="A63" s="149" t="s">
        <v>198</v>
      </c>
      <c r="B63" s="150" t="s">
        <v>199</v>
      </c>
      <c r="C63" s="151"/>
      <c r="D63" s="151"/>
      <c r="E63" s="171">
        <f aca="true" t="shared" si="16" ref="E63:J63">+SUM(E64)</f>
        <v>0</v>
      </c>
      <c r="F63" s="178">
        <f t="shared" si="16"/>
        <v>0</v>
      </c>
      <c r="G63" s="171">
        <f t="shared" si="16"/>
        <v>0</v>
      </c>
      <c r="H63" s="171">
        <f t="shared" si="16"/>
        <v>0</v>
      </c>
      <c r="I63" s="175">
        <f t="shared" si="16"/>
        <v>0</v>
      </c>
      <c r="J63" s="175">
        <f t="shared" si="16"/>
        <v>0</v>
      </c>
    </row>
    <row r="64" spans="1:10" ht="12.75">
      <c r="A64" s="162"/>
      <c r="B64" s="169"/>
      <c r="C64" s="141"/>
      <c r="D64" s="141"/>
      <c r="E64" s="176"/>
      <c r="F64" s="164"/>
      <c r="G64" s="176"/>
      <c r="H64" s="164"/>
      <c r="I64" s="177"/>
      <c r="J64" s="166"/>
    </row>
    <row r="65" spans="1:10" ht="12.75">
      <c r="A65" s="149" t="s">
        <v>200</v>
      </c>
      <c r="B65" s="150" t="s">
        <v>201</v>
      </c>
      <c r="C65" s="151"/>
      <c r="D65" s="151"/>
      <c r="E65" s="171">
        <v>0</v>
      </c>
      <c r="F65" s="178">
        <v>0</v>
      </c>
      <c r="G65" s="171">
        <v>0</v>
      </c>
      <c r="H65" s="171">
        <v>0</v>
      </c>
      <c r="I65" s="175">
        <v>0</v>
      </c>
      <c r="J65" s="175">
        <v>0</v>
      </c>
    </row>
    <row r="66" spans="1:10" ht="12.75">
      <c r="A66" s="162"/>
      <c r="B66" s="169"/>
      <c r="C66" s="141"/>
      <c r="D66" s="141"/>
      <c r="E66" s="176"/>
      <c r="F66" s="164"/>
      <c r="G66" s="176"/>
      <c r="H66" s="164"/>
      <c r="I66" s="177"/>
      <c r="J66" s="166"/>
    </row>
    <row r="67" spans="1:10" ht="12.75">
      <c r="A67" s="149" t="s">
        <v>202</v>
      </c>
      <c r="B67" s="150" t="s">
        <v>203</v>
      </c>
      <c r="C67" s="151"/>
      <c r="D67" s="151"/>
      <c r="E67" s="171">
        <v>0</v>
      </c>
      <c r="F67" s="178">
        <v>0</v>
      </c>
      <c r="G67" s="171">
        <v>0</v>
      </c>
      <c r="H67" s="171">
        <v>0</v>
      </c>
      <c r="I67" s="175">
        <v>0</v>
      </c>
      <c r="J67" s="175">
        <v>0</v>
      </c>
    </row>
    <row r="68" spans="1:10" ht="12.75">
      <c r="A68" s="162"/>
      <c r="B68" s="169"/>
      <c r="C68" s="141"/>
      <c r="D68" s="141"/>
      <c r="E68" s="176"/>
      <c r="F68" s="164"/>
      <c r="G68" s="176"/>
      <c r="H68" s="164"/>
      <c r="I68" s="177"/>
      <c r="J68" s="166"/>
    </row>
    <row r="69" spans="1:10" ht="12.75">
      <c r="A69" s="149" t="s">
        <v>204</v>
      </c>
      <c r="B69" s="150" t="s">
        <v>205</v>
      </c>
      <c r="C69" s="151"/>
      <c r="D69" s="151"/>
      <c r="E69" s="171">
        <v>0</v>
      </c>
      <c r="F69" s="178">
        <v>0</v>
      </c>
      <c r="G69" s="171">
        <v>0</v>
      </c>
      <c r="H69" s="171">
        <v>0</v>
      </c>
      <c r="I69" s="175">
        <v>0</v>
      </c>
      <c r="J69" s="175">
        <v>0</v>
      </c>
    </row>
    <row r="70" spans="1:10" ht="12.75">
      <c r="A70" s="162"/>
      <c r="B70" s="169"/>
      <c r="C70" s="141"/>
      <c r="D70" s="141"/>
      <c r="E70" s="176"/>
      <c r="F70" s="164"/>
      <c r="G70" s="176"/>
      <c r="H70" s="164"/>
      <c r="I70" s="177"/>
      <c r="J70" s="166"/>
    </row>
    <row r="71" spans="1:10" ht="12.75">
      <c r="A71" s="149" t="s">
        <v>206</v>
      </c>
      <c r="B71" s="150" t="s">
        <v>207</v>
      </c>
      <c r="C71" s="151"/>
      <c r="D71" s="151"/>
      <c r="E71" s="171">
        <v>0</v>
      </c>
      <c r="F71" s="178">
        <v>0</v>
      </c>
      <c r="G71" s="171">
        <v>0</v>
      </c>
      <c r="H71" s="171">
        <v>0</v>
      </c>
      <c r="I71" s="175">
        <v>0</v>
      </c>
      <c r="J71" s="175">
        <v>0</v>
      </c>
    </row>
    <row r="72" spans="1:10" ht="12.75">
      <c r="A72" s="162"/>
      <c r="B72" s="169"/>
      <c r="C72" s="141"/>
      <c r="D72" s="141"/>
      <c r="E72" s="176"/>
      <c r="F72" s="164"/>
      <c r="G72" s="176"/>
      <c r="H72" s="164"/>
      <c r="I72" s="177"/>
      <c r="J72" s="166"/>
    </row>
    <row r="73" spans="1:10" ht="13.5" thickBot="1">
      <c r="A73" s="138"/>
      <c r="B73" s="140"/>
      <c r="C73" s="219"/>
      <c r="D73" s="219"/>
      <c r="E73" s="142"/>
      <c r="F73" s="144"/>
      <c r="G73" s="142"/>
      <c r="H73" s="144"/>
      <c r="I73" s="145"/>
      <c r="J73" s="167"/>
    </row>
    <row r="74" spans="1:10" ht="12.75">
      <c r="A74" s="220" t="s">
        <v>131</v>
      </c>
      <c r="B74" s="221"/>
      <c r="C74" s="221"/>
      <c r="D74" s="221"/>
      <c r="E74" s="221"/>
      <c r="F74" s="221"/>
      <c r="G74" s="221"/>
      <c r="H74" s="221"/>
      <c r="I74" s="222"/>
      <c r="J74" s="226">
        <f>++J39+J19+J15+J10+J25</f>
        <v>145140000</v>
      </c>
    </row>
    <row r="75" spans="1:10" ht="33.75" customHeight="1" thickBot="1">
      <c r="A75" s="223"/>
      <c r="B75" s="224"/>
      <c r="C75" s="224"/>
      <c r="D75" s="224"/>
      <c r="E75" s="224"/>
      <c r="F75" s="224"/>
      <c r="G75" s="224"/>
      <c r="H75" s="224"/>
      <c r="I75" s="225"/>
      <c r="J75" s="227"/>
    </row>
    <row r="76" spans="3:8" ht="12.75">
      <c r="C76" s="192"/>
      <c r="D76" s="192"/>
      <c r="E76" s="38"/>
      <c r="F76" s="39"/>
      <c r="G76" s="37"/>
      <c r="H76" s="39"/>
    </row>
    <row r="77" spans="3:8" ht="12.75">
      <c r="C77" s="192"/>
      <c r="D77" s="192"/>
      <c r="E77" s="38"/>
      <c r="F77" s="39"/>
      <c r="G77" s="37"/>
      <c r="H77" s="39"/>
    </row>
    <row r="78" spans="3:8" ht="12.75">
      <c r="C78" s="192"/>
      <c r="D78" s="192"/>
      <c r="E78" s="38"/>
      <c r="F78" s="39"/>
      <c r="G78" s="37"/>
      <c r="H78" s="39"/>
    </row>
    <row r="79" spans="3:8" ht="12.75">
      <c r="C79" s="192"/>
      <c r="D79" s="192"/>
      <c r="E79" s="38"/>
      <c r="F79" s="39"/>
      <c r="G79" s="37"/>
      <c r="H79" s="39"/>
    </row>
    <row r="80" spans="3:8" ht="12.75">
      <c r="C80" s="192"/>
      <c r="D80" s="192"/>
      <c r="E80" s="38"/>
      <c r="F80" s="39"/>
      <c r="G80" s="37"/>
      <c r="H80" s="39"/>
    </row>
    <row r="81" spans="3:8" ht="12.75">
      <c r="C81" s="192"/>
      <c r="D81" s="192"/>
      <c r="E81" s="38"/>
      <c r="F81" s="39"/>
      <c r="G81" s="37"/>
      <c r="H81" s="39"/>
    </row>
    <row r="82" spans="3:8" ht="12.75">
      <c r="C82" s="192"/>
      <c r="D82" s="192"/>
      <c r="E82" s="38"/>
      <c r="G82" s="37"/>
      <c r="H82" s="39"/>
    </row>
    <row r="83" spans="3:8" ht="12.75">
      <c r="C83" s="192"/>
      <c r="D83" s="192"/>
      <c r="E83" s="38"/>
      <c r="G83" s="37"/>
      <c r="H83" s="39"/>
    </row>
    <row r="84" spans="3:8" ht="12.75">
      <c r="C84" s="192"/>
      <c r="D84" s="192"/>
      <c r="E84" s="38"/>
      <c r="G84" s="37"/>
      <c r="H84" s="39"/>
    </row>
    <row r="85" spans="3:8" ht="12.75">
      <c r="C85" s="192"/>
      <c r="D85" s="192"/>
      <c r="E85" s="38"/>
      <c r="G85" s="37"/>
      <c r="H85" s="39"/>
    </row>
    <row r="86" spans="3:8" ht="12.75">
      <c r="C86" s="192"/>
      <c r="D86" s="192"/>
      <c r="E86" s="38"/>
      <c r="G86" s="37"/>
      <c r="H86" s="39"/>
    </row>
    <row r="87" spans="3:8" ht="12.75">
      <c r="C87" s="192"/>
      <c r="D87" s="192"/>
      <c r="E87" s="38"/>
      <c r="G87" s="37"/>
      <c r="H87" s="39"/>
    </row>
    <row r="88" spans="3:8" ht="12.75">
      <c r="C88" s="192"/>
      <c r="D88" s="192"/>
      <c r="E88" s="38"/>
      <c r="G88" s="37"/>
      <c r="H88" s="39"/>
    </row>
    <row r="89" spans="3:8" ht="12.75">
      <c r="C89" s="192"/>
      <c r="D89" s="192"/>
      <c r="E89" s="38"/>
      <c r="G89" s="37"/>
      <c r="H89" s="39"/>
    </row>
    <row r="90" spans="3:8" ht="12.75">
      <c r="C90" s="192"/>
      <c r="D90" s="192"/>
      <c r="E90" s="38"/>
      <c r="G90" s="37"/>
      <c r="H90" s="39"/>
    </row>
    <row r="91" spans="3:8" ht="12.75">
      <c r="C91" s="192"/>
      <c r="D91" s="192"/>
      <c r="E91" s="38"/>
      <c r="G91" s="37"/>
      <c r="H91" s="39"/>
    </row>
    <row r="92" spans="3:8" ht="12.75">
      <c r="C92" s="192"/>
      <c r="D92" s="192"/>
      <c r="E92" s="38"/>
      <c r="G92" s="37"/>
      <c r="H92" s="39"/>
    </row>
    <row r="93" spans="3:8" ht="12.75">
      <c r="C93" s="192"/>
      <c r="D93" s="192"/>
      <c r="E93" s="38"/>
      <c r="G93" s="37"/>
      <c r="H93" s="39"/>
    </row>
    <row r="94" spans="3:8" ht="12.75">
      <c r="C94" s="192"/>
      <c r="D94" s="192"/>
      <c r="E94" s="38"/>
      <c r="G94" s="37"/>
      <c r="H94" s="39"/>
    </row>
    <row r="95" spans="3:8" ht="12.75">
      <c r="C95" s="192"/>
      <c r="D95" s="192"/>
      <c r="E95" s="38"/>
      <c r="G95" s="37"/>
      <c r="H95" s="39"/>
    </row>
    <row r="96" spans="3:8" ht="12.75">
      <c r="C96" s="192"/>
      <c r="D96" s="192"/>
      <c r="E96" s="38"/>
      <c r="G96" s="37"/>
      <c r="H96" s="39"/>
    </row>
    <row r="97" spans="3:8" ht="12.75">
      <c r="C97" s="192"/>
      <c r="D97" s="192"/>
      <c r="E97" s="38"/>
      <c r="G97" s="37"/>
      <c r="H97" s="39"/>
    </row>
    <row r="98" spans="3:8" ht="12.75">
      <c r="C98" s="192"/>
      <c r="D98" s="192"/>
      <c r="E98" s="38"/>
      <c r="G98" s="37"/>
      <c r="H98" s="39"/>
    </row>
    <row r="99" spans="3:8" ht="12.75">
      <c r="C99" s="192"/>
      <c r="D99" s="192"/>
      <c r="E99" s="38"/>
      <c r="G99" s="37"/>
      <c r="H99" s="39"/>
    </row>
    <row r="100" spans="3:8" ht="12.75">
      <c r="C100" s="192"/>
      <c r="D100" s="192"/>
      <c r="E100" s="38"/>
      <c r="G100" s="37"/>
      <c r="H100" s="39"/>
    </row>
    <row r="101" spans="3:8" ht="12.75">
      <c r="C101" s="192"/>
      <c r="D101" s="192"/>
      <c r="E101" s="38"/>
      <c r="G101" s="37"/>
      <c r="H101" s="39"/>
    </row>
    <row r="102" spans="3:8" ht="12.75">
      <c r="C102" s="192"/>
      <c r="D102" s="192"/>
      <c r="E102" s="38"/>
      <c r="G102" s="37"/>
      <c r="H102" s="39"/>
    </row>
    <row r="103" spans="3:8" ht="12.75">
      <c r="C103" s="192"/>
      <c r="D103" s="192"/>
      <c r="E103" s="38"/>
      <c r="G103" s="37"/>
      <c r="H103" s="39"/>
    </row>
    <row r="104" spans="3:8" ht="12.75">
      <c r="C104" s="192"/>
      <c r="D104" s="192"/>
      <c r="E104" s="38"/>
      <c r="G104" s="37"/>
      <c r="H104" s="39"/>
    </row>
    <row r="105" spans="3:8" ht="12.75">
      <c r="C105" s="192"/>
      <c r="D105" s="192"/>
      <c r="E105" s="38"/>
      <c r="G105" s="37"/>
      <c r="H105" s="39"/>
    </row>
    <row r="106" spans="3:8" ht="12.75">
      <c r="C106" s="192"/>
      <c r="D106" s="192"/>
      <c r="E106" s="38"/>
      <c r="G106" s="37"/>
      <c r="H106" s="39"/>
    </row>
    <row r="107" spans="3:8" ht="12.75">
      <c r="C107" s="192"/>
      <c r="D107" s="192"/>
      <c r="E107" s="38"/>
      <c r="G107" s="37"/>
      <c r="H107" s="39"/>
    </row>
    <row r="108" spans="3:8" ht="12.75">
      <c r="C108" s="192"/>
      <c r="D108" s="192"/>
      <c r="E108" s="38"/>
      <c r="G108" s="37"/>
      <c r="H108" s="39"/>
    </row>
    <row r="109" spans="3:8" ht="12.75">
      <c r="C109" s="192"/>
      <c r="D109" s="192"/>
      <c r="E109" s="38"/>
      <c r="G109" s="37"/>
      <c r="H109" s="39"/>
    </row>
    <row r="110" spans="5:8" ht="12.75">
      <c r="E110" s="38"/>
      <c r="G110" s="37"/>
      <c r="H110" s="39"/>
    </row>
    <row r="111" spans="5:8" ht="12.75">
      <c r="E111" s="38"/>
      <c r="G111" s="37"/>
      <c r="H111" s="39"/>
    </row>
    <row r="112" spans="5:7" ht="12.75">
      <c r="E112" s="38"/>
      <c r="G112" s="37"/>
    </row>
    <row r="113" spans="5:7" ht="12.75">
      <c r="E113" s="38"/>
      <c r="G113" s="37"/>
    </row>
    <row r="114" spans="5:7" ht="12.75">
      <c r="E114" s="38"/>
      <c r="G114" s="37"/>
    </row>
    <row r="115" spans="5:7" ht="12.75">
      <c r="E115" s="38"/>
      <c r="G115" s="37"/>
    </row>
    <row r="116" spans="5:7" ht="12.75">
      <c r="E116" s="38"/>
      <c r="G116" s="37"/>
    </row>
    <row r="117" ht="12.75">
      <c r="E117" s="38"/>
    </row>
    <row r="118" ht="12.75">
      <c r="E118" s="38"/>
    </row>
    <row r="119" ht="12.75">
      <c r="E119" s="38"/>
    </row>
  </sheetData>
  <sheetProtection/>
  <mergeCells count="57">
    <mergeCell ref="A1:J2"/>
    <mergeCell ref="C4:D4"/>
    <mergeCell ref="G5:H5"/>
    <mergeCell ref="A7:A8"/>
    <mergeCell ref="B7:B8"/>
    <mergeCell ref="C7:D8"/>
    <mergeCell ref="E7:H7"/>
    <mergeCell ref="I7:J7"/>
    <mergeCell ref="A9:J9"/>
    <mergeCell ref="C16:D16"/>
    <mergeCell ref="C17:D17"/>
    <mergeCell ref="C18:D18"/>
    <mergeCell ref="C20:D20"/>
    <mergeCell ref="C21:D21"/>
    <mergeCell ref="C22:D22"/>
    <mergeCell ref="C23:D23"/>
    <mergeCell ref="C30:D30"/>
    <mergeCell ref="C40:D40"/>
    <mergeCell ref="C41:D41"/>
    <mergeCell ref="C42:D42"/>
    <mergeCell ref="C73:D73"/>
    <mergeCell ref="A74:I75"/>
    <mergeCell ref="J74:J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9:D109"/>
    <mergeCell ref="C103:D103"/>
    <mergeCell ref="C104:D104"/>
    <mergeCell ref="C105:D105"/>
    <mergeCell ref="C106:D106"/>
    <mergeCell ref="C107:D107"/>
    <mergeCell ref="C108:D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dsarmiento</dc:creator>
  <cp:keywords/>
  <dc:description/>
  <cp:lastModifiedBy>Jeanet Constanza Saenz Gonzalez</cp:lastModifiedBy>
  <cp:lastPrinted>2010-09-06T16:11:37Z</cp:lastPrinted>
  <dcterms:created xsi:type="dcterms:W3CDTF">2010-08-18T21:01:21Z</dcterms:created>
  <dcterms:modified xsi:type="dcterms:W3CDTF">2013-12-11T15:09:48Z</dcterms:modified>
  <cp:category/>
  <cp:version/>
  <cp:contentType/>
  <cp:contentStatus/>
</cp:coreProperties>
</file>