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SORERIA DISTRITAL\Drupal Publicaciones\OFC CONSOLIDACION\"/>
    </mc:Choice>
  </mc:AlternateContent>
  <bookViews>
    <workbookView xWindow="0" yWindow="0" windowWidth="24000" windowHeight="8835" tabRatio="740" firstSheet="4" activeTab="4"/>
  </bookViews>
  <sheets>
    <sheet name="1. Formato Conciliación" sheetId="1" r:id="rId1"/>
    <sheet name="PRUEBA.INST" sheetId="2" state="hidden" r:id="rId2"/>
    <sheet name="2. DDT" sheetId="6" r:id="rId3"/>
    <sheet name="3. Ejecución Presupuestal" sheetId="5" r:id="rId4"/>
    <sheet name="4. Contabilidad FDL " sheetId="4" r:id="rId5"/>
    <sheet name="5. Cuadre Presupuestal" sheetId="7" r:id="rId6"/>
    <sheet name="6. Diferencias" sheetId="8" r:id="rId7"/>
  </sheets>
  <definedNames>
    <definedName name="_xlnm._FilterDatabase" localSheetId="6" hidden="1">'6. Diferencias'!$B$8:$E$24</definedName>
    <definedName name="_Order1" hidden="1">255</definedName>
    <definedName name="_Order2" hidden="1">0</definedName>
    <definedName name="_xlnm.Print_Area" localSheetId="1">PRUEBA.INST!$A$2:$F$70</definedName>
    <definedName name="Tabla_1">'6. Diferencias'!$P$1:$P$9</definedName>
  </definedNames>
  <calcPr calcId="152511"/>
</workbook>
</file>

<file path=xl/calcChain.xml><?xml version="1.0" encoding="utf-8"?>
<calcChain xmlns="http://schemas.openxmlformats.org/spreadsheetml/2006/main">
  <c r="B2" i="8" l="1"/>
  <c r="A2" i="7"/>
  <c r="A1" i="4"/>
  <c r="A1" i="5"/>
  <c r="A2" i="6"/>
  <c r="C45" i="1" l="1"/>
  <c r="C44" i="1"/>
  <c r="E24" i="1" l="1"/>
  <c r="D19" i="1" l="1"/>
  <c r="E21" i="7" l="1"/>
  <c r="E20" i="7"/>
  <c r="E19" i="7"/>
  <c r="E18" i="7"/>
  <c r="E17" i="7"/>
  <c r="E16" i="7"/>
  <c r="E15" i="7"/>
  <c r="E14" i="7"/>
  <c r="E13" i="7"/>
  <c r="E11" i="7"/>
  <c r="E10" i="7"/>
  <c r="E16" i="1"/>
  <c r="G16" i="1"/>
  <c r="E12" i="7" l="1"/>
  <c r="E30" i="1" l="1"/>
  <c r="D15" i="1" l="1"/>
  <c r="D14" i="1"/>
  <c r="F15" i="1"/>
  <c r="C20" i="5" l="1"/>
  <c r="D20" i="5" l="1"/>
  <c r="E10" i="6" l="1"/>
  <c r="E9" i="6"/>
  <c r="E8" i="6"/>
  <c r="E7" i="6"/>
  <c r="E18" i="6"/>
  <c r="E17" i="6"/>
  <c r="E16" i="6"/>
  <c r="E15" i="6"/>
  <c r="E14" i="6"/>
  <c r="E13" i="6"/>
  <c r="E12" i="6"/>
  <c r="E11" i="6"/>
  <c r="G34" i="1" l="1"/>
  <c r="C14" i="1" l="1"/>
  <c r="C41" i="1" l="1"/>
  <c r="C40" i="1"/>
  <c r="J10" i="7"/>
  <c r="J11" i="7" s="1"/>
  <c r="G33" i="1"/>
  <c r="C39" i="1" l="1"/>
  <c r="C42" i="1" s="1"/>
  <c r="J12" i="7" l="1"/>
  <c r="E31" i="1"/>
  <c r="G28" i="1"/>
  <c r="G27" i="1"/>
  <c r="E25" i="1"/>
  <c r="C19" i="1"/>
  <c r="C15" i="1"/>
  <c r="J13" i="7" l="1"/>
  <c r="F19" i="1"/>
  <c r="G7" i="6"/>
  <c r="B8" i="6" s="1"/>
  <c r="G8" i="6" s="1"/>
  <c r="B9" i="6" s="1"/>
  <c r="G6" i="4"/>
  <c r="B7" i="4" s="1"/>
  <c r="G9" i="6" l="1"/>
  <c r="B10" i="6" s="1"/>
  <c r="G10" i="6" s="1"/>
  <c r="B11" i="6" s="1"/>
  <c r="G11" i="6" s="1"/>
  <c r="B12" i="6" s="1"/>
  <c r="G12" i="6" s="1"/>
  <c r="B13" i="6" s="1"/>
  <c r="G13" i="6" s="1"/>
  <c r="B14" i="6" s="1"/>
  <c r="G14" i="6" s="1"/>
  <c r="B15" i="6" s="1"/>
  <c r="G15" i="6" s="1"/>
  <c r="B16" i="6" s="1"/>
  <c r="G16" i="6" s="1"/>
  <c r="B17" i="6" s="1"/>
  <c r="G17" i="6" s="1"/>
  <c r="B18" i="6" s="1"/>
  <c r="G18" i="6" s="1"/>
  <c r="C11" i="1"/>
  <c r="J14" i="7"/>
  <c r="J15" i="7" s="1"/>
  <c r="E21" i="1"/>
  <c r="E20" i="1"/>
  <c r="E19" i="1"/>
  <c r="E20" i="5"/>
  <c r="B20" i="5"/>
  <c r="J16" i="7" l="1"/>
  <c r="F18" i="1"/>
  <c r="E18" i="1"/>
  <c r="B43" i="2"/>
  <c r="E43" i="2"/>
  <c r="C43" i="2"/>
  <c r="E40" i="2"/>
  <c r="C40" i="2"/>
  <c r="B40" i="2"/>
  <c r="E35" i="2"/>
  <c r="E38" i="2" s="1"/>
  <c r="C35" i="2"/>
  <c r="B35" i="2"/>
  <c r="C32" i="2"/>
  <c r="B32" i="2"/>
  <c r="E27" i="2"/>
  <c r="C27" i="2"/>
  <c r="B27" i="2"/>
  <c r="E24" i="2"/>
  <c r="C24" i="2"/>
  <c r="B24" i="2"/>
  <c r="F20" i="2"/>
  <c r="F19" i="2"/>
  <c r="F18" i="2"/>
  <c r="E17" i="2"/>
  <c r="F17" i="2" s="1"/>
  <c r="C17" i="2"/>
  <c r="C21" i="2" s="1"/>
  <c r="F15" i="2"/>
  <c r="D15" i="2"/>
  <c r="F14" i="2"/>
  <c r="D14" i="2"/>
  <c r="F13" i="2"/>
  <c r="D13" i="2"/>
  <c r="E12" i="2"/>
  <c r="E21" i="2" s="1"/>
  <c r="B21" i="2"/>
  <c r="F10" i="2"/>
  <c r="D10" i="2"/>
  <c r="D18" i="1"/>
  <c r="C18" i="1"/>
  <c r="G21" i="1"/>
  <c r="G20" i="1"/>
  <c r="G15" i="1"/>
  <c r="D13" i="1"/>
  <c r="C13" i="1"/>
  <c r="E15" i="1"/>
  <c r="E14" i="1"/>
  <c r="J17" i="7" l="1"/>
  <c r="C22" i="1"/>
  <c r="C30" i="2"/>
  <c r="F27" i="2"/>
  <c r="C38" i="2"/>
  <c r="G19" i="1"/>
  <c r="G18" i="1" s="1"/>
  <c r="B30" i="2"/>
  <c r="C46" i="2"/>
  <c r="F14" i="1"/>
  <c r="E46" i="2"/>
  <c r="E30" i="2"/>
  <c r="F30" i="2" s="1"/>
  <c r="E13" i="1"/>
  <c r="E22" i="1" s="1"/>
  <c r="F21" i="2"/>
  <c r="D21" i="2"/>
  <c r="D30" i="2"/>
  <c r="D12" i="2"/>
  <c r="F12" i="2"/>
  <c r="D24" i="2"/>
  <c r="F24" i="2"/>
  <c r="F32" i="2"/>
  <c r="B38" i="2"/>
  <c r="D17" i="2"/>
  <c r="D27" i="2"/>
  <c r="D32" i="2"/>
  <c r="D35" i="2"/>
  <c r="F35" i="2"/>
  <c r="J18" i="7" l="1"/>
  <c r="E36" i="1"/>
  <c r="G7" i="4"/>
  <c r="G14" i="1"/>
  <c r="G13" i="1" s="1"/>
  <c r="F13" i="1"/>
  <c r="F38" i="2"/>
  <c r="D38" i="2"/>
  <c r="J19" i="7" l="1"/>
  <c r="J20" i="7" s="1"/>
  <c r="J21" i="7" s="1"/>
  <c r="B8" i="4"/>
  <c r="G8" i="4" s="1"/>
  <c r="B9" i="4" s="1"/>
  <c r="G9" i="4" s="1"/>
  <c r="B10" i="4" s="1"/>
  <c r="D40" i="2"/>
  <c r="F40" i="2"/>
  <c r="C46" i="1" l="1"/>
  <c r="C47" i="1" s="1"/>
  <c r="G10" i="4"/>
  <c r="B11" i="4" s="1"/>
  <c r="G11" i="4" s="1"/>
  <c r="D43" i="2"/>
  <c r="B46" i="2"/>
  <c r="D46" i="2" s="1"/>
  <c r="F43" i="2"/>
  <c r="B12" i="4" l="1"/>
  <c r="F46" i="2"/>
  <c r="G12" i="4" l="1"/>
  <c r="B13" i="4" s="1"/>
  <c r="G13" i="4" l="1"/>
  <c r="B14" i="4" s="1"/>
  <c r="G14" i="4" l="1"/>
  <c r="B15" i="4" s="1"/>
  <c r="G15" i="4" l="1"/>
  <c r="B16" i="4" s="1"/>
  <c r="G16" i="4" l="1"/>
  <c r="B17" i="4" s="1"/>
  <c r="F11" i="1" s="1"/>
  <c r="F22" i="1" l="1"/>
  <c r="G11" i="1"/>
  <c r="G22" i="1" s="1"/>
  <c r="G36" i="1" s="1"/>
  <c r="G17" i="4"/>
</calcChain>
</file>

<file path=xl/comments1.xml><?xml version="1.0" encoding="utf-8"?>
<comments xmlns="http://schemas.openxmlformats.org/spreadsheetml/2006/main">
  <authors>
    <author>edgaral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 xml:space="preserve">Digitar mm-aaaa de la diferencia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Seleccione un concepto, dependiendo de la Dependencia que haya generado la diferencia.</t>
        </r>
      </text>
    </comment>
  </commentList>
</comments>
</file>

<file path=xl/sharedStrings.xml><?xml version="1.0" encoding="utf-8"?>
<sst xmlns="http://schemas.openxmlformats.org/spreadsheetml/2006/main" count="177" uniqueCount="161">
  <si>
    <t>CONCILIACION MENSUAL DISPONIBILIDAD TESORERIA</t>
  </si>
  <si>
    <t xml:space="preserve">PERIODO CONCILIADO: </t>
  </si>
  <si>
    <t>CONCEPTO</t>
  </si>
  <si>
    <t>DIRECCION DISTRITAL DE TESORERIA</t>
  </si>
  <si>
    <t>FDL  PRESUPUESTO</t>
  </si>
  <si>
    <t>FDL  CONTABILIDAD</t>
  </si>
  <si>
    <t>Mas (+ ) Ingresos:</t>
  </si>
  <si>
    <t xml:space="preserve">          Propios.</t>
  </si>
  <si>
    <t xml:space="preserve">          Transferencias Pptales Excedentes Financ.</t>
  </si>
  <si>
    <t xml:space="preserve">          Nota Debito.</t>
  </si>
  <si>
    <t>Menos ( - ) Egresos:</t>
  </si>
  <si>
    <t>PAGOS MES DE NOVIEMBRE</t>
  </si>
  <si>
    <t>DISTRIBUCION DE EXCEDENTES</t>
  </si>
  <si>
    <t>DETALLE DE LAS DIFERENCIAS</t>
  </si>
  <si>
    <t>FDL PRESUPUESTO:</t>
  </si>
  <si>
    <t xml:space="preserve"> - Ingresos registrados de mas en Tesoreria.</t>
  </si>
  <si>
    <t xml:space="preserve"> - Egresos Registrados de mas en Tesoreria</t>
  </si>
  <si>
    <t>FDL CONTABILIDAD:</t>
  </si>
  <si>
    <t>DIRECCION DISTRITAL DE TESORERIA:</t>
  </si>
  <si>
    <t xml:space="preserve"> - Ingresos registrados de mas en el FDL</t>
  </si>
  <si>
    <t xml:space="preserve"> - Egresos Registrados de mas en el FDL.</t>
  </si>
  <si>
    <t xml:space="preserve">NOTAS: </t>
  </si>
  <si>
    <t xml:space="preserve">Responsable Presupuesto </t>
  </si>
  <si>
    <t xml:space="preserve"> </t>
  </si>
  <si>
    <t>Contadora</t>
  </si>
  <si>
    <t>Fecha de elaboración: 09 de Enero de 2014</t>
  </si>
  <si>
    <t>FONDO DE DESARROLLO LOCAL  xxxxxxx</t>
  </si>
  <si>
    <t>Del xxx</t>
  </si>
  <si>
    <t>Saldo inicial a:  01/01/2014</t>
  </si>
  <si>
    <t>OTRO</t>
  </si>
  <si>
    <t>TOTALES</t>
  </si>
  <si>
    <t>En la casilla B10 se digita el Saldo Disponioble en Tesoreria</t>
  </si>
  <si>
    <t>En la casilla E10 se digita el Saldo Disponioble en Contabilidad</t>
  </si>
  <si>
    <t>La Columna  D  esta formulada, para establecer diferencia entre Tesoreria y Presupuesto</t>
  </si>
  <si>
    <t>La Columna F  esta formulada, para establecer diferencia entre Tesoreria y Contabilidad.</t>
  </si>
  <si>
    <t>En la casilla B12  se digitan  los ingresos del mes (Tesoreria)</t>
  </si>
  <si>
    <t>En la casilla B17  se digitan  los Egresos del mes (Tesoreria)</t>
  </si>
  <si>
    <t>La casilla C17 es la sumatoria de los egresos que se digitan en las casillas(C18 a C20) del mes (Presupuesto FDL)</t>
  </si>
  <si>
    <t>La casilla C12 es la sumatoria de los ingresos que se digitan en las casillas(C13 a C15)  del mes (Presupuesto FDL)</t>
  </si>
  <si>
    <t>La casilla E12 es la sumatoria de los ingresos que se digitan en las casillas(E13 a E15)  del mes (Contabilidad)</t>
  </si>
  <si>
    <t>La casilla E17 es la sumatoria de los egresos que se digitan en las casillas(E18 a E20) del mes (Contabilidad)</t>
  </si>
  <si>
    <t>Saldo final del mes</t>
  </si>
  <si>
    <t>La fila 21 esta formulada  para obtener  el saldoFinal del mes. Filas (10+12-17)</t>
  </si>
  <si>
    <t>Preuspuesto FDL , puede discrimar detalladamente sus diferencia en la filas 24 a 29.</t>
  </si>
  <si>
    <t>Contabilidad FDL , puede discrimar detalladamente sus diferencia en la filas 32 a 37.</t>
  </si>
  <si>
    <t>DIFERENCIA TESORERIA VS CONTABILIDAD FDL</t>
  </si>
  <si>
    <t>Alcaldesa Local de XXX</t>
  </si>
  <si>
    <t>DIFERENCIA TESORERIAVS FDL XXX PRESUPUESTO</t>
  </si>
  <si>
    <t>Responsable del Presupuesto.</t>
  </si>
  <si>
    <t>CASOSO ESPECIALES</t>
  </si>
  <si>
    <t>Los excedentes Financieros afectan el movimiento de tesorería y Contabilidad con la ALE   ACJ de la Oficina de Ingresos</t>
  </si>
  <si>
    <t>Presupuesto del FDL afecta su Presupuesto Incial con el Oficio que generaPresuspuesto Distrital y lo envía a los FDL</t>
  </si>
  <si>
    <t>INSTRUCTIVO CONCILIACION FDL V/S  TESORERIA</t>
  </si>
  <si>
    <t>En la casilla C10 se digita el valor del presupuesto Inicial para la entidad.(FDL)</t>
  </si>
  <si>
    <t>Las devoluciones de vigencias anteriores afectan el movimientos de Tesosoreria y Contabilidad del FDL, en presupuesto queda como partida conciliatoria</t>
  </si>
  <si>
    <t>DIFERENCIA TESORERIA VS PRESUPUESTO FDL</t>
  </si>
  <si>
    <t>MES</t>
  </si>
  <si>
    <t>SALDO</t>
  </si>
  <si>
    <t xml:space="preserve">MES </t>
  </si>
  <si>
    <t>AUTORIZACION DE GIRO MES</t>
  </si>
  <si>
    <t>TOTAL</t>
  </si>
  <si>
    <t>SALDO INICIAL</t>
  </si>
  <si>
    <t>SALDO FINAL</t>
  </si>
  <si>
    <t>Subtotal</t>
  </si>
  <si>
    <t>FECHA</t>
  </si>
  <si>
    <t>VALOR</t>
  </si>
  <si>
    <t>DETALLE</t>
  </si>
  <si>
    <t>CONCEPTO-DIFERENCIA</t>
  </si>
  <si>
    <t xml:space="preserve">2. PERIODO CONCILIADO MES DE : </t>
  </si>
  <si>
    <t>3. Saldo inicial:</t>
  </si>
  <si>
    <t xml:space="preserve">          4.1. Propios.</t>
  </si>
  <si>
    <t xml:space="preserve">          4.2. Transferencias Pptales.</t>
  </si>
  <si>
    <t>5. Menos ( - ) Egresos:</t>
  </si>
  <si>
    <t xml:space="preserve">6. Saldo Disponible </t>
  </si>
  <si>
    <t>NOMBRE DE LA CUENTA</t>
  </si>
  <si>
    <t>CODIGO CONTABLE</t>
  </si>
  <si>
    <t>11. Diferencia</t>
  </si>
  <si>
    <t>12. RELACIONAR OTRAS CUENTAS RECIPROCAS CGN2005_002 CON SECRETARIA DISTRITAL DE HACIENDA</t>
  </si>
  <si>
    <t>13. OBSERVACIONES</t>
  </si>
  <si>
    <t>5.1 PAGOS MES</t>
  </si>
  <si>
    <t>5.3 OTRO</t>
  </si>
  <si>
    <t>Ing. Propios</t>
  </si>
  <si>
    <t>Ing. Transferencias presupuestales</t>
  </si>
  <si>
    <t>Ing. Excedentes Financieros</t>
  </si>
  <si>
    <t>RECAUDO MES</t>
  </si>
  <si>
    <t>7.1 MAYOR VALOR EN TESORERIA vs PPTO FDL</t>
  </si>
  <si>
    <t>7.3 MAYOR VALOR EN TESORERIA vs CONTABILIDAD</t>
  </si>
  <si>
    <t>8. DIFERENCIA CONCILIADA</t>
  </si>
  <si>
    <t>DISPONIBILIDAD DEFINITIVA</t>
  </si>
  <si>
    <t>CONCEPTO/MES - AÑO</t>
  </si>
  <si>
    <t xml:space="preserve"> sumatoria</t>
  </si>
  <si>
    <t>10.1 MODIFICACION PRESUPUESTAL</t>
  </si>
  <si>
    <t>AÑO</t>
  </si>
  <si>
    <t xml:space="preserve">9. CONTROL PRESUPUESTAL </t>
  </si>
  <si>
    <t>9.1 SALDO Inicial TESORERIA a enero</t>
  </si>
  <si>
    <t>9. CONTROL PRESUPUESTAL</t>
  </si>
  <si>
    <t xml:space="preserve">9.3 Excedentes Financieros </t>
  </si>
  <si>
    <t xml:space="preserve">9.2  Cuentas por pagar </t>
  </si>
  <si>
    <r>
      <rPr>
        <b/>
        <sz val="12"/>
        <color rgb="FFFF0000"/>
        <rFont val="Arial"/>
        <family val="2"/>
      </rPr>
      <t xml:space="preserve">7. </t>
    </r>
    <r>
      <rPr>
        <b/>
        <sz val="12"/>
        <color theme="1"/>
        <rFont val="Arial"/>
        <family val="2"/>
      </rPr>
      <t>DETALLE DE LAS DIFERENCIAS</t>
    </r>
  </si>
  <si>
    <t>Haber-Egresos</t>
  </si>
  <si>
    <t>9.3 EXCEDENTES FINANCIEROS</t>
  </si>
  <si>
    <t>CONCILIACIÓN MENSUAL DE LA DISPONIBILIDAD EN TESORERIA DE LOS FONDOS DE DESARROLLO LOCAL</t>
  </si>
  <si>
    <t>No 4 CONTABILIDAD FDL</t>
  </si>
  <si>
    <t>7. DETALLE DE LAS DIFERENCIAS</t>
  </si>
  <si>
    <t>7.2 MENOR VALOR EN TESORERIA vs PPTO FDL</t>
  </si>
  <si>
    <t>7.4 MENOR VALOR EN TESORERIA vs CONTABILIDAD</t>
  </si>
  <si>
    <t>7.5 MAYOR VALOR EN PPTO FDL</t>
  </si>
  <si>
    <t>7.6 MENOR VALOR EN PPTO FDL</t>
  </si>
  <si>
    <t>7.7 MAYOR VALOR EN CONTABILIDAD FDL</t>
  </si>
  <si>
    <t>7.8 MENOR VALOR EN CONTABILIDAD FDL</t>
  </si>
  <si>
    <t>HOJA No 5  CUADRE PRESUPUESTAL</t>
  </si>
  <si>
    <t>9.1
 SALDO EN TESORERIA A ENERO 1</t>
  </si>
  <si>
    <t xml:space="preserve">9.2 
CUENTAS POR PAGAR </t>
  </si>
  <si>
    <t>DISPONIBILIDAD DEFINITIVA
(9.1-9.2-9.3)</t>
  </si>
  <si>
    <t>10. 
Disponibilidad Inicial</t>
  </si>
  <si>
    <t>10.1 
MODIFICACION PRESUPUESTAL</t>
  </si>
  <si>
    <t>Saldo Anterior</t>
  </si>
  <si>
    <t>Trans. Pptal</t>
  </si>
  <si>
    <t>Total Ingresos</t>
  </si>
  <si>
    <t>Total Egresos</t>
  </si>
  <si>
    <t>Saldo Final</t>
  </si>
  <si>
    <r>
      <rPr>
        <sz val="11"/>
        <color rgb="FFFF0000"/>
        <rFont val="Calibri"/>
        <family val="2"/>
        <scheme val="minor"/>
      </rPr>
      <t>7.1</t>
    </r>
    <r>
      <rPr>
        <sz val="11"/>
        <color theme="1"/>
        <rFont val="Calibri"/>
        <family val="2"/>
        <scheme val="minor"/>
      </rPr>
      <t xml:space="preserve"> MAYOR VALOR EN TESORERIA vs PPTO FDL</t>
    </r>
  </si>
  <si>
    <r>
      <rPr>
        <sz val="11"/>
        <color rgb="FFFF0000"/>
        <rFont val="Calibri"/>
        <family val="2"/>
        <scheme val="minor"/>
      </rPr>
      <t>7.2</t>
    </r>
    <r>
      <rPr>
        <sz val="11"/>
        <color theme="1"/>
        <rFont val="Calibri"/>
        <family val="2"/>
        <scheme val="minor"/>
      </rPr>
      <t xml:space="preserve"> MENOR VALOR EN TESORERIA vs PPTO FDL</t>
    </r>
  </si>
  <si>
    <r>
      <rPr>
        <sz val="11"/>
        <color rgb="FFFF0000"/>
        <rFont val="Calibri"/>
        <family val="2"/>
        <scheme val="minor"/>
      </rPr>
      <t>7.3</t>
    </r>
    <r>
      <rPr>
        <sz val="11"/>
        <color theme="1"/>
        <rFont val="Calibri"/>
        <family val="2"/>
        <scheme val="minor"/>
      </rPr>
      <t xml:space="preserve"> MAYOR VALOR EN TESORERIA vs CONTABILIDAD</t>
    </r>
  </si>
  <si>
    <r>
      <rPr>
        <sz val="11"/>
        <color rgb="FFFF0000"/>
        <rFont val="Calibri"/>
        <family val="2"/>
        <scheme val="minor"/>
      </rPr>
      <t xml:space="preserve">7.4 </t>
    </r>
    <r>
      <rPr>
        <sz val="11"/>
        <color theme="1"/>
        <rFont val="Calibri"/>
        <family val="2"/>
        <scheme val="minor"/>
      </rPr>
      <t>MENOR VALOR EN TESORERIA vs CONTABILIDAD</t>
    </r>
  </si>
  <si>
    <r>
      <rPr>
        <sz val="11"/>
        <color rgb="FFFF0000"/>
        <rFont val="Calibri"/>
        <family val="2"/>
        <scheme val="minor"/>
      </rPr>
      <t>7.5</t>
    </r>
    <r>
      <rPr>
        <sz val="11"/>
        <color theme="1"/>
        <rFont val="Calibri"/>
        <family val="2"/>
        <scheme val="minor"/>
      </rPr>
      <t xml:space="preserve"> MAYOR VALOR EN PPTO FDL</t>
    </r>
  </si>
  <si>
    <r>
      <rPr>
        <sz val="11"/>
        <color rgb="FFFF0000"/>
        <rFont val="Calibri"/>
        <family val="2"/>
        <scheme val="minor"/>
      </rPr>
      <t>7.6</t>
    </r>
    <r>
      <rPr>
        <sz val="11"/>
        <color theme="1"/>
        <rFont val="Calibri"/>
        <family val="2"/>
        <scheme val="minor"/>
      </rPr>
      <t xml:space="preserve"> MENOR VALOR EN PPTO FDL</t>
    </r>
  </si>
  <si>
    <r>
      <rPr>
        <sz val="11"/>
        <color rgb="FFFF0000"/>
        <rFont val="Calibri"/>
        <family val="2"/>
        <scheme val="minor"/>
      </rPr>
      <t>7.7</t>
    </r>
    <r>
      <rPr>
        <sz val="11"/>
        <color theme="1"/>
        <rFont val="Calibri"/>
        <family val="2"/>
        <scheme val="minor"/>
      </rPr>
      <t xml:space="preserve"> MAYOR VALOR EN CONTABILIDAD FDL</t>
    </r>
  </si>
  <si>
    <r>
      <rPr>
        <sz val="11"/>
        <color rgb="FFFF0000"/>
        <rFont val="Calibri"/>
        <family val="2"/>
        <scheme val="minor"/>
      </rPr>
      <t>7.8</t>
    </r>
    <r>
      <rPr>
        <sz val="11"/>
        <color theme="1"/>
        <rFont val="Calibri"/>
        <family val="2"/>
        <scheme val="minor"/>
      </rPr>
      <t xml:space="preserve"> MENOR VALOR EN CONTABILIDAD FDL</t>
    </r>
  </si>
  <si>
    <t>4. Mas (+ ) Ingresos:</t>
  </si>
  <si>
    <t>Alcaldesa Local</t>
  </si>
  <si>
    <r>
      <t>Fecha de elaboración: (</t>
    </r>
    <r>
      <rPr>
        <sz val="11"/>
        <color theme="4"/>
        <rFont val="Tahoma"/>
        <family val="2"/>
      </rPr>
      <t>dd/mm/aaaa)</t>
    </r>
  </si>
  <si>
    <t>No 3 EJECUCIÓN PRESUPUESTAL</t>
  </si>
  <si>
    <t>3.1. 
Propios</t>
  </si>
  <si>
    <t>3.2
  Transferencias Pptales.</t>
  </si>
  <si>
    <t>3.3.
Excedentes Financieros</t>
  </si>
  <si>
    <t>No 2  DIRECCION DISTRITAL DE TESORERIA-DDT</t>
  </si>
  <si>
    <t>10. DISPONIBILIDAD INICIAL</t>
  </si>
  <si>
    <t>No 6  DIFERENCIAS</t>
  </si>
  <si>
    <t xml:space="preserve">1. </t>
  </si>
  <si>
    <t>1 - FONDO DE DESARROLLO LOCAL USAQUEN</t>
  </si>
  <si>
    <t>2 - FONDO DE DESARROLLO LOCAL CHAPINERO</t>
  </si>
  <si>
    <t>3 - FONDO DE DESARROLLO LOCAL SANTAFE</t>
  </si>
  <si>
    <t>4 - FONDO DE DESARROLLO LOCAL SAN CRISTOBAL</t>
  </si>
  <si>
    <t>5 - FONDO DE DESARROLLO LOCAL USME</t>
  </si>
  <si>
    <t>6 - FONDO DE DESARROLLO LOCAL TUNJUELITO</t>
  </si>
  <si>
    <t>7 - FONDO DE DESARROLLO LOCAL BOSA</t>
  </si>
  <si>
    <t>8 - FONDO DE DESARROLLO LOCAL KENNEDY</t>
  </si>
  <si>
    <t>9 - FONDO DE DESARROLLO LOCAL FONTIBON</t>
  </si>
  <si>
    <t>10 - FONDO DE DESARROLLO LOCAL ENGATIVA</t>
  </si>
  <si>
    <t>11 - FONDO DE DESARROLLO LOCAL SUBA</t>
  </si>
  <si>
    <t>12 - FONDO DE DESARROLLO LOCAL BARRIOS UNIDOS</t>
  </si>
  <si>
    <t>13 - FONDO DE DESARROLLO LOCAL TEUSAQUILLO</t>
  </si>
  <si>
    <t>14 - FONDO DE DESARROLLO LOCAL MARTIRES</t>
  </si>
  <si>
    <t>15 - FONDO DE DESARROLLO LOCAL ANTONIO NARIÑO</t>
  </si>
  <si>
    <t>16 - FONDO DE DESARROLLO LOCAL PUENTE ARANDA</t>
  </si>
  <si>
    <t>17 - FONDO DE DESARROLLO LOCAL CANDELARIA</t>
  </si>
  <si>
    <t>18 - FONDO DE DESARROLLO LOCAL RAFAEL URIBE</t>
  </si>
  <si>
    <t>19 - FONDO DE DESARROLLO LOCAL CIUDAD BOLIVAR</t>
  </si>
  <si>
    <t>20 - FONDO DE DESARROLLO LOCAL SUMAPAZ</t>
  </si>
  <si>
    <t>(Nombre y firma)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</si>
</sst>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#,##0.00_ ;\-#,##0.00\ "/>
    <numFmt numFmtId="166" formatCode="d/mm/yyyy;@"/>
    <numFmt numFmtId="167" formatCode="0.00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4"/>
      <color theme="1"/>
      <name val="Tahoma"/>
      <family val="2"/>
    </font>
    <font>
      <b/>
      <i/>
      <sz val="12"/>
      <color theme="1"/>
      <name val="Tahoma"/>
      <family val="2"/>
    </font>
    <font>
      <i/>
      <sz val="11"/>
      <color theme="1"/>
      <name val="Tahoma"/>
      <family val="2"/>
    </font>
    <font>
      <b/>
      <i/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indexed="8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9"/>
      <color theme="1"/>
      <name val="Tahoma"/>
      <family val="2"/>
    </font>
    <font>
      <b/>
      <sz val="12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i/>
      <sz val="9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0"/>
      <name val="Courier"/>
    </font>
    <font>
      <sz val="10"/>
      <name val="Arial"/>
      <family val="2"/>
    </font>
    <font>
      <sz val="12"/>
      <name val="Calibri"/>
      <family val="2"/>
      <scheme val="minor"/>
    </font>
    <font>
      <strike/>
      <sz val="10"/>
      <color rgb="FFFF0000"/>
      <name val="Tahoma"/>
      <family val="2"/>
    </font>
    <font>
      <sz val="10"/>
      <name val="Tahoma"/>
      <family val="2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4"/>
      <name val="Tahoma"/>
      <family val="2"/>
    </font>
    <font>
      <sz val="11"/>
      <color theme="4"/>
      <name val="Tahoma"/>
      <family val="2"/>
    </font>
    <font>
      <sz val="1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6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7" fontId="30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329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0" borderId="2" xfId="0" applyFont="1" applyBorder="1"/>
    <xf numFmtId="0" fontId="2" fillId="0" borderId="0" xfId="0" applyFont="1" applyBorder="1"/>
    <xf numFmtId="0" fontId="5" fillId="0" borderId="2" xfId="0" applyFont="1" applyBorder="1"/>
    <xf numFmtId="0" fontId="2" fillId="0" borderId="3" xfId="0" applyFont="1" applyBorder="1"/>
    <xf numFmtId="0" fontId="2" fillId="0" borderId="2" xfId="0" applyFont="1" applyBorder="1"/>
    <xf numFmtId="0" fontId="7" fillId="0" borderId="4" xfId="0" applyFont="1" applyBorder="1" applyAlignment="1">
      <alignment vertical="top"/>
    </xf>
    <xf numFmtId="0" fontId="9" fillId="0" borderId="7" xfId="0" applyFont="1" applyBorder="1"/>
    <xf numFmtId="0" fontId="9" fillId="0" borderId="8" xfId="0" applyFont="1" applyBorder="1"/>
    <xf numFmtId="0" fontId="2" fillId="0" borderId="9" xfId="0" applyFont="1" applyBorder="1"/>
    <xf numFmtId="0" fontId="10" fillId="0" borderId="7" xfId="0" applyFont="1" applyBorder="1"/>
    <xf numFmtId="4" fontId="11" fillId="0" borderId="8" xfId="0" applyNumberFormat="1" applyFont="1" applyBorder="1"/>
    <xf numFmtId="4" fontId="9" fillId="0" borderId="8" xfId="0" applyNumberFormat="1" applyFont="1" applyBorder="1"/>
    <xf numFmtId="0" fontId="13" fillId="0" borderId="7" xfId="0" applyFont="1" applyBorder="1" applyAlignment="1">
      <alignment wrapText="1"/>
    </xf>
    <xf numFmtId="43" fontId="9" fillId="0" borderId="8" xfId="1" applyNumberFormat="1" applyFont="1" applyBorder="1"/>
    <xf numFmtId="0" fontId="10" fillId="0" borderId="14" xfId="0" applyFont="1" applyBorder="1"/>
    <xf numFmtId="0" fontId="9" fillId="0" borderId="17" xfId="0" applyFont="1" applyBorder="1"/>
    <xf numFmtId="0" fontId="2" fillId="0" borderId="18" xfId="0" applyFont="1" applyBorder="1"/>
    <xf numFmtId="0" fontId="10" fillId="0" borderId="2" xfId="0" applyFont="1" applyBorder="1"/>
    <xf numFmtId="0" fontId="9" fillId="0" borderId="19" xfId="0" applyFont="1" applyBorder="1"/>
    <xf numFmtId="0" fontId="9" fillId="0" borderId="2" xfId="0" applyFont="1" applyBorder="1"/>
    <xf numFmtId="4" fontId="10" fillId="0" borderId="20" xfId="0" applyNumberFormat="1" applyFont="1" applyBorder="1" applyAlignment="1">
      <alignment vertical="center"/>
    </xf>
    <xf numFmtId="0" fontId="2" fillId="0" borderId="2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2" fillId="0" borderId="22" xfId="0" applyFont="1" applyBorder="1"/>
    <xf numFmtId="0" fontId="10" fillId="0" borderId="2" xfId="0" applyFont="1" applyBorder="1" applyAlignment="1">
      <alignment horizontal="center"/>
    </xf>
    <xf numFmtId="0" fontId="9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/>
    <xf numFmtId="4" fontId="11" fillId="5" borderId="10" xfId="0" applyNumberFormat="1" applyFont="1" applyFill="1" applyBorder="1"/>
    <xf numFmtId="4" fontId="9" fillId="0" borderId="10" xfId="0" applyNumberFormat="1" applyFont="1" applyBorder="1"/>
    <xf numFmtId="4" fontId="9" fillId="0" borderId="11" xfId="0" applyNumberFormat="1" applyFont="1" applyBorder="1"/>
    <xf numFmtId="4" fontId="11" fillId="6" borderId="10" xfId="0" applyNumberFormat="1" applyFont="1" applyFill="1" applyBorder="1"/>
    <xf numFmtId="4" fontId="10" fillId="7" borderId="10" xfId="0" applyNumberFormat="1" applyFont="1" applyFill="1" applyBorder="1"/>
    <xf numFmtId="4" fontId="11" fillId="7" borderId="10" xfId="0" applyNumberFormat="1" applyFont="1" applyFill="1" applyBorder="1"/>
    <xf numFmtId="4" fontId="9" fillId="7" borderId="10" xfId="0" applyNumberFormat="1" applyFont="1" applyFill="1" applyBorder="1"/>
    <xf numFmtId="0" fontId="9" fillId="5" borderId="2" xfId="0" applyFont="1" applyFill="1" applyBorder="1"/>
    <xf numFmtId="4" fontId="9" fillId="5" borderId="19" xfId="0" applyNumberFormat="1" applyFont="1" applyFill="1" applyBorder="1"/>
    <xf numFmtId="0" fontId="2" fillId="0" borderId="8" xfId="0" applyFont="1" applyBorder="1"/>
    <xf numFmtId="0" fontId="0" fillId="0" borderId="25" xfId="0" applyBorder="1"/>
    <xf numFmtId="0" fontId="10" fillId="0" borderId="26" xfId="0" applyFont="1" applyBorder="1"/>
    <xf numFmtId="0" fontId="2" fillId="0" borderId="27" xfId="0" applyFont="1" applyBorder="1"/>
    <xf numFmtId="0" fontId="10" fillId="7" borderId="12" xfId="0" applyFont="1" applyFill="1" applyBorder="1" applyAlignment="1">
      <alignment vertical="center"/>
    </xf>
    <xf numFmtId="4" fontId="10" fillId="7" borderId="13" xfId="0" applyNumberFormat="1" applyFont="1" applyFill="1" applyBorder="1" applyAlignment="1">
      <alignment vertical="center"/>
    </xf>
    <xf numFmtId="0" fontId="10" fillId="0" borderId="0" xfId="0" applyFont="1" applyBorder="1"/>
    <xf numFmtId="0" fontId="9" fillId="5" borderId="28" xfId="0" applyFont="1" applyFill="1" applyBorder="1"/>
    <xf numFmtId="4" fontId="10" fillId="5" borderId="20" xfId="0" applyNumberFormat="1" applyFont="1" applyFill="1" applyBorder="1" applyAlignment="1">
      <alignment vertical="center"/>
    </xf>
    <xf numFmtId="4" fontId="10" fillId="5" borderId="29" xfId="0" applyNumberFormat="1" applyFont="1" applyFill="1" applyBorder="1"/>
    <xf numFmtId="0" fontId="2" fillId="0" borderId="31" xfId="0" applyFont="1" applyBorder="1"/>
    <xf numFmtId="0" fontId="2" fillId="0" borderId="30" xfId="0" applyFont="1" applyBorder="1"/>
    <xf numFmtId="0" fontId="6" fillId="0" borderId="2" xfId="0" applyFont="1" applyBorder="1" applyAlignment="1">
      <alignment horizontal="left"/>
    </xf>
    <xf numFmtId="0" fontId="10" fillId="0" borderId="6" xfId="0" applyFont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0" fontId="10" fillId="4" borderId="6" xfId="0" applyFont="1" applyFill="1" applyBorder="1" applyAlignment="1">
      <alignment horizontal="center" vertical="top" wrapText="1"/>
    </xf>
    <xf numFmtId="0" fontId="2" fillId="0" borderId="32" xfId="0" applyFont="1" applyBorder="1"/>
    <xf numFmtId="0" fontId="8" fillId="0" borderId="6" xfId="0" applyFont="1" applyBorder="1" applyAlignment="1">
      <alignment horizontal="center" vertical="top" wrapText="1"/>
    </xf>
    <xf numFmtId="4" fontId="12" fillId="0" borderId="8" xfId="0" applyNumberFormat="1" applyFont="1" applyBorder="1"/>
    <xf numFmtId="4" fontId="14" fillId="6" borderId="10" xfId="0" applyNumberFormat="1" applyFont="1" applyFill="1" applyBorder="1"/>
    <xf numFmtId="4" fontId="2" fillId="0" borderId="0" xfId="0" applyNumberFormat="1" applyFont="1" applyBorder="1"/>
    <xf numFmtId="0" fontId="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center"/>
    </xf>
    <xf numFmtId="0" fontId="2" fillId="0" borderId="33" xfId="0" applyFont="1" applyBorder="1"/>
    <xf numFmtId="0" fontId="15" fillId="3" borderId="0" xfId="0" applyFont="1" applyFill="1"/>
    <xf numFmtId="4" fontId="0" fillId="0" borderId="0" xfId="0" applyNumberFormat="1"/>
    <xf numFmtId="166" fontId="0" fillId="0" borderId="0" xfId="0" applyNumberFormat="1"/>
    <xf numFmtId="0" fontId="0" fillId="0" borderId="0" xfId="0" applyBorder="1"/>
    <xf numFmtId="0" fontId="0" fillId="0" borderId="10" xfId="0" applyBorder="1"/>
    <xf numFmtId="0" fontId="0" fillId="0" borderId="43" xfId="0" applyBorder="1"/>
    <xf numFmtId="0" fontId="10" fillId="9" borderId="14" xfId="0" applyFont="1" applyFill="1" applyBorder="1" applyAlignment="1">
      <alignment horizontal="center"/>
    </xf>
    <xf numFmtId="0" fontId="9" fillId="9" borderId="15" xfId="0" applyFont="1" applyFill="1" applyBorder="1"/>
    <xf numFmtId="0" fontId="2" fillId="9" borderId="16" xfId="0" applyFont="1" applyFill="1" applyBorder="1"/>
    <xf numFmtId="0" fontId="0" fillId="9" borderId="25" xfId="0" applyFill="1" applyBorder="1"/>
    <xf numFmtId="0" fontId="0" fillId="9" borderId="0" xfId="0" applyFill="1"/>
    <xf numFmtId="0" fontId="10" fillId="9" borderId="14" xfId="0" applyFont="1" applyFill="1" applyBorder="1"/>
    <xf numFmtId="0" fontId="9" fillId="9" borderId="17" xfId="0" applyFont="1" applyFill="1" applyBorder="1"/>
    <xf numFmtId="4" fontId="2" fillId="9" borderId="18" xfId="0" applyNumberFormat="1" applyFont="1" applyFill="1" applyBorder="1"/>
    <xf numFmtId="0" fontId="2" fillId="9" borderId="18" xfId="0" applyFont="1" applyFill="1" applyBorder="1"/>
    <xf numFmtId="0" fontId="10" fillId="9" borderId="2" xfId="0" applyFont="1" applyFill="1" applyBorder="1"/>
    <xf numFmtId="4" fontId="9" fillId="9" borderId="19" xfId="0" applyNumberFormat="1" applyFont="1" applyFill="1" applyBorder="1"/>
    <xf numFmtId="4" fontId="11" fillId="9" borderId="10" xfId="0" applyNumberFormat="1" applyFont="1" applyFill="1" applyBorder="1"/>
    <xf numFmtId="0" fontId="9" fillId="9" borderId="2" xfId="0" applyFont="1" applyFill="1" applyBorder="1"/>
    <xf numFmtId="0" fontId="2" fillId="9" borderId="9" xfId="0" applyFont="1" applyFill="1" applyBorder="1"/>
    <xf numFmtId="0" fontId="15" fillId="9" borderId="0" xfId="0" applyFont="1" applyFill="1"/>
    <xf numFmtId="0" fontId="9" fillId="9" borderId="19" xfId="0" applyFont="1" applyFill="1" applyBorder="1"/>
    <xf numFmtId="4" fontId="2" fillId="9" borderId="9" xfId="0" applyNumberFormat="1" applyFont="1" applyFill="1" applyBorder="1"/>
    <xf numFmtId="43" fontId="10" fillId="9" borderId="9" xfId="0" applyNumberFormat="1" applyFont="1" applyFill="1" applyBorder="1"/>
    <xf numFmtId="43" fontId="9" fillId="9" borderId="19" xfId="1" applyNumberFormat="1" applyFont="1" applyFill="1" applyBorder="1"/>
    <xf numFmtId="4" fontId="10" fillId="9" borderId="21" xfId="0" applyNumberFormat="1" applyFont="1" applyFill="1" applyBorder="1" applyAlignment="1">
      <alignment vertical="center"/>
    </xf>
    <xf numFmtId="4" fontId="10" fillId="9" borderId="19" xfId="0" applyNumberFormat="1" applyFont="1" applyFill="1" applyBorder="1" applyAlignment="1">
      <alignment vertical="center"/>
    </xf>
    <xf numFmtId="4" fontId="10" fillId="9" borderId="8" xfId="0" applyNumberFormat="1" applyFont="1" applyFill="1" applyBorder="1" applyAlignment="1">
      <alignment vertical="center"/>
    </xf>
    <xf numFmtId="4" fontId="11" fillId="9" borderId="8" xfId="0" applyNumberFormat="1" applyFont="1" applyFill="1" applyBorder="1"/>
    <xf numFmtId="4" fontId="10" fillId="9" borderId="9" xfId="0" applyNumberFormat="1" applyFont="1" applyFill="1" applyBorder="1" applyAlignment="1">
      <alignment vertical="center"/>
    </xf>
    <xf numFmtId="43" fontId="2" fillId="9" borderId="9" xfId="1" applyNumberFormat="1" applyFont="1" applyFill="1" applyBorder="1"/>
    <xf numFmtId="4" fontId="9" fillId="9" borderId="8" xfId="0" applyNumberFormat="1" applyFont="1" applyFill="1" applyBorder="1"/>
    <xf numFmtId="0" fontId="0" fillId="0" borderId="0" xfId="0" applyFill="1"/>
    <xf numFmtId="0" fontId="0" fillId="0" borderId="0" xfId="0" applyFill="1" applyBorder="1"/>
    <xf numFmtId="4" fontId="0" fillId="0" borderId="0" xfId="1" applyNumberFormat="1" applyFont="1" applyBorder="1"/>
    <xf numFmtId="0" fontId="15" fillId="0" borderId="0" xfId="0" applyFont="1" applyAlignment="1">
      <alignment horizontal="center" vertical="center" wrapText="1"/>
    </xf>
    <xf numFmtId="0" fontId="0" fillId="0" borderId="11" xfId="0" applyBorder="1"/>
    <xf numFmtId="4" fontId="0" fillId="0" borderId="11" xfId="0" applyNumberFormat="1" applyBorder="1"/>
    <xf numFmtId="17" fontId="25" fillId="0" borderId="10" xfId="0" applyNumberFormat="1" applyFont="1" applyFill="1" applyBorder="1"/>
    <xf numFmtId="0" fontId="25" fillId="0" borderId="11" xfId="0" applyFont="1" applyFill="1" applyBorder="1"/>
    <xf numFmtId="4" fontId="25" fillId="0" borderId="37" xfId="1" applyNumberFormat="1" applyFont="1" applyFill="1" applyBorder="1"/>
    <xf numFmtId="4" fontId="25" fillId="0" borderId="37" xfId="0" applyNumberFormat="1" applyFont="1" applyFill="1" applyBorder="1"/>
    <xf numFmtId="0" fontId="25" fillId="0" borderId="10" xfId="0" applyFont="1" applyFill="1" applyBorder="1"/>
    <xf numFmtId="164" fontId="0" fillId="11" borderId="37" xfId="0" applyNumberFormat="1" applyFill="1" applyBorder="1"/>
    <xf numFmtId="164" fontId="0" fillId="0" borderId="0" xfId="0" applyNumberFormat="1"/>
    <xf numFmtId="0" fontId="0" fillId="0" borderId="11" xfId="0" applyFill="1" applyBorder="1"/>
    <xf numFmtId="0" fontId="0" fillId="0" borderId="50" xfId="0" applyBorder="1"/>
    <xf numFmtId="164" fontId="0" fillId="11" borderId="39" xfId="0" applyNumberFormat="1" applyFill="1" applyBorder="1"/>
    <xf numFmtId="0" fontId="0" fillId="0" borderId="53" xfId="0" applyBorder="1"/>
    <xf numFmtId="0" fontId="2" fillId="0" borderId="44" xfId="0" applyFont="1" applyBorder="1"/>
    <xf numFmtId="0" fontId="2" fillId="0" borderId="34" xfId="0" applyFont="1" applyBorder="1"/>
    <xf numFmtId="0" fontId="2" fillId="0" borderId="58" xfId="0" applyFont="1" applyBorder="1"/>
    <xf numFmtId="17" fontId="0" fillId="0" borderId="10" xfId="0" applyNumberFormat="1" applyBorder="1"/>
    <xf numFmtId="4" fontId="0" fillId="0" borderId="37" xfId="0" applyNumberFormat="1" applyBorder="1"/>
    <xf numFmtId="4" fontId="0" fillId="0" borderId="50" xfId="0" applyNumberFormat="1" applyBorder="1"/>
    <xf numFmtId="4" fontId="0" fillId="0" borderId="39" xfId="0" applyNumberFormat="1" applyBorder="1"/>
    <xf numFmtId="0" fontId="0" fillId="0" borderId="38" xfId="0" applyBorder="1"/>
    <xf numFmtId="0" fontId="17" fillId="0" borderId="38" xfId="0" applyFont="1" applyBorder="1"/>
    <xf numFmtId="4" fontId="17" fillId="0" borderId="50" xfId="0" applyNumberFormat="1" applyFont="1" applyBorder="1"/>
    <xf numFmtId="4" fontId="17" fillId="0" borderId="39" xfId="0" applyNumberFormat="1" applyFont="1" applyBorder="1"/>
    <xf numFmtId="165" fontId="16" fillId="0" borderId="11" xfId="0" applyNumberFormat="1" applyFont="1" applyBorder="1"/>
    <xf numFmtId="165" fontId="16" fillId="0" borderId="11" xfId="0" applyNumberFormat="1" applyFont="1" applyFill="1" applyBorder="1"/>
    <xf numFmtId="4" fontId="16" fillId="0" borderId="11" xfId="0" applyNumberFormat="1" applyFont="1" applyBorder="1"/>
    <xf numFmtId="17" fontId="16" fillId="0" borderId="10" xfId="0" applyNumberFormat="1" applyFont="1" applyBorder="1"/>
    <xf numFmtId="4" fontId="16" fillId="0" borderId="37" xfId="0" applyNumberFormat="1" applyFont="1" applyFill="1" applyBorder="1"/>
    <xf numFmtId="165" fontId="16" fillId="0" borderId="50" xfId="0" applyNumberFormat="1" applyFont="1" applyBorder="1"/>
    <xf numFmtId="4" fontId="16" fillId="0" borderId="50" xfId="0" applyNumberFormat="1" applyFont="1" applyBorder="1"/>
    <xf numFmtId="4" fontId="16" fillId="0" borderId="39" xfId="0" applyNumberFormat="1" applyFont="1" applyFill="1" applyBorder="1"/>
    <xf numFmtId="4" fontId="0" fillId="0" borderId="11" xfId="1" applyNumberFormat="1" applyFont="1" applyBorder="1"/>
    <xf numFmtId="4" fontId="0" fillId="0" borderId="50" xfId="1" applyNumberFormat="1" applyFont="1" applyBorder="1"/>
    <xf numFmtId="17" fontId="0" fillId="0" borderId="10" xfId="0" applyNumberFormat="1" applyFill="1" applyBorder="1" applyAlignment="1">
      <alignment horizontal="left"/>
    </xf>
    <xf numFmtId="164" fontId="22" fillId="0" borderId="11" xfId="1" applyFont="1" applyFill="1" applyBorder="1"/>
    <xf numFmtId="164" fontId="0" fillId="0" borderId="11" xfId="1" applyFont="1" applyFill="1" applyBorder="1"/>
    <xf numFmtId="164" fontId="0" fillId="0" borderId="11" xfId="0" applyNumberFormat="1" applyFill="1" applyBorder="1"/>
    <xf numFmtId="0" fontId="28" fillId="0" borderId="0" xfId="0" applyFont="1"/>
    <xf numFmtId="0" fontId="17" fillId="0" borderId="24" xfId="0" applyFont="1" applyBorder="1" applyAlignment="1"/>
    <xf numFmtId="0" fontId="28" fillId="0" borderId="0" xfId="0" applyFont="1" applyBorder="1"/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7" fillId="0" borderId="0" xfId="0" applyFont="1" applyBorder="1"/>
    <xf numFmtId="0" fontId="29" fillId="0" borderId="0" xfId="0" applyFont="1" applyBorder="1"/>
    <xf numFmtId="164" fontId="29" fillId="0" borderId="0" xfId="0" applyNumberFormat="1" applyFont="1" applyBorder="1"/>
    <xf numFmtId="0" fontId="4" fillId="0" borderId="0" xfId="0" applyFont="1" applyBorder="1"/>
    <xf numFmtId="0" fontId="32" fillId="13" borderId="0" xfId="0" applyFont="1" applyFill="1"/>
    <xf numFmtId="4" fontId="0" fillId="14" borderId="11" xfId="0" applyNumberFormat="1" applyFill="1" applyBorder="1"/>
    <xf numFmtId="4" fontId="23" fillId="0" borderId="0" xfId="0" applyNumberFormat="1" applyFont="1"/>
    <xf numFmtId="4" fontId="0" fillId="15" borderId="37" xfId="0" applyNumberFormat="1" applyFill="1" applyBorder="1"/>
    <xf numFmtId="4" fontId="0" fillId="6" borderId="11" xfId="0" applyNumberFormat="1" applyFill="1" applyBorder="1"/>
    <xf numFmtId="165" fontId="16" fillId="0" borderId="0" xfId="0" applyNumberFormat="1" applyFont="1" applyFill="1" applyBorder="1"/>
    <xf numFmtId="4" fontId="25" fillId="0" borderId="11" xfId="0" applyNumberFormat="1" applyFont="1" applyFill="1" applyBorder="1"/>
    <xf numFmtId="4" fontId="25" fillId="0" borderId="11" xfId="1" applyNumberFormat="1" applyFont="1" applyFill="1" applyBorder="1"/>
    <xf numFmtId="0" fontId="29" fillId="7" borderId="35" xfId="0" applyFont="1" applyFill="1" applyBorder="1" applyAlignment="1">
      <alignment horizontal="center"/>
    </xf>
    <xf numFmtId="4" fontId="29" fillId="7" borderId="45" xfId="0" applyNumberFormat="1" applyFont="1" applyFill="1" applyBorder="1" applyAlignment="1">
      <alignment horizontal="center" wrapText="1"/>
    </xf>
    <xf numFmtId="0" fontId="17" fillId="7" borderId="45" xfId="0" applyFont="1" applyFill="1" applyBorder="1" applyAlignment="1">
      <alignment horizontal="center" vertical="center" wrapText="1"/>
    </xf>
    <xf numFmtId="0" fontId="17" fillId="7" borderId="35" xfId="0" applyFont="1" applyFill="1" applyBorder="1" applyAlignment="1">
      <alignment horizontal="center" vertical="center"/>
    </xf>
    <xf numFmtId="0" fontId="17" fillId="7" borderId="36" xfId="0" applyFont="1" applyFill="1" applyBorder="1" applyAlignment="1">
      <alignment horizontal="center" vertical="center" wrapText="1"/>
    </xf>
    <xf numFmtId="0" fontId="36" fillId="7" borderId="35" xfId="0" applyFont="1" applyFill="1" applyBorder="1" applyAlignment="1">
      <alignment horizontal="center" vertical="center"/>
    </xf>
    <xf numFmtId="0" fontId="36" fillId="7" borderId="45" xfId="0" applyFont="1" applyFill="1" applyBorder="1" applyAlignment="1">
      <alignment horizontal="center" vertical="center"/>
    </xf>
    <xf numFmtId="0" fontId="36" fillId="7" borderId="45" xfId="0" applyFont="1" applyFill="1" applyBorder="1" applyAlignment="1">
      <alignment horizontal="center" vertical="center" wrapText="1"/>
    </xf>
    <xf numFmtId="0" fontId="36" fillId="7" borderId="36" xfId="0" applyFont="1" applyFill="1" applyBorder="1" applyAlignment="1">
      <alignment horizontal="center" vertical="center"/>
    </xf>
    <xf numFmtId="0" fontId="36" fillId="7" borderId="35" xfId="0" applyFont="1" applyFill="1" applyBorder="1" applyAlignment="1">
      <alignment horizontal="center" vertical="center" wrapText="1"/>
    </xf>
    <xf numFmtId="0" fontId="29" fillId="7" borderId="45" xfId="0" applyFont="1" applyFill="1" applyBorder="1" applyAlignment="1">
      <alignment horizontal="center"/>
    </xf>
    <xf numFmtId="0" fontId="29" fillId="7" borderId="36" xfId="0" applyFont="1" applyFill="1" applyBorder="1" applyAlignment="1">
      <alignment horizontal="center"/>
    </xf>
    <xf numFmtId="0" fontId="35" fillId="0" borderId="24" xfId="0" applyFont="1" applyBorder="1" applyAlignment="1"/>
    <xf numFmtId="0" fontId="35" fillId="0" borderId="24" xfId="0" applyFont="1" applyBorder="1" applyAlignment="1">
      <alignment horizontal="left"/>
    </xf>
    <xf numFmtId="0" fontId="7" fillId="0" borderId="52" xfId="0" applyFont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9" fillId="0" borderId="46" xfId="0" applyFont="1" applyFill="1" applyBorder="1" applyAlignment="1" applyProtection="1">
      <alignment horizontal="center" vertical="center" wrapText="1"/>
    </xf>
    <xf numFmtId="0" fontId="9" fillId="0" borderId="43" xfId="0" applyFont="1" applyBorder="1" applyProtection="1"/>
    <xf numFmtId="0" fontId="9" fillId="0" borderId="17" xfId="0" applyFont="1" applyBorder="1" applyProtection="1"/>
    <xf numFmtId="0" fontId="2" fillId="0" borderId="18" xfId="0" applyFont="1" applyBorder="1" applyProtection="1"/>
    <xf numFmtId="0" fontId="2" fillId="0" borderId="59" xfId="0" applyFont="1" applyBorder="1" applyProtection="1"/>
    <xf numFmtId="0" fontId="10" fillId="0" borderId="43" xfId="0" applyFont="1" applyBorder="1" applyProtection="1"/>
    <xf numFmtId="4" fontId="10" fillId="7" borderId="10" xfId="0" applyNumberFormat="1" applyFont="1" applyFill="1" applyBorder="1" applyProtection="1"/>
    <xf numFmtId="4" fontId="11" fillId="8" borderId="10" xfId="0" applyNumberFormat="1" applyFont="1" applyFill="1" applyBorder="1" applyProtection="1"/>
    <xf numFmtId="4" fontId="11" fillId="7" borderId="55" xfId="0" applyNumberFormat="1" applyFont="1" applyFill="1" applyBorder="1" applyProtection="1"/>
    <xf numFmtId="4" fontId="11" fillId="0" borderId="19" xfId="0" applyNumberFormat="1" applyFont="1" applyBorder="1" applyProtection="1"/>
    <xf numFmtId="4" fontId="11" fillId="0" borderId="8" xfId="0" applyNumberFormat="1" applyFont="1" applyBorder="1" applyProtection="1"/>
    <xf numFmtId="4" fontId="12" fillId="0" borderId="53" xfId="0" applyNumberFormat="1" applyFont="1" applyBorder="1" applyProtection="1"/>
    <xf numFmtId="0" fontId="10" fillId="0" borderId="7" xfId="0" applyFont="1" applyBorder="1" applyProtection="1"/>
    <xf numFmtId="4" fontId="10" fillId="7" borderId="35" xfId="0" applyNumberFormat="1" applyFont="1" applyFill="1" applyBorder="1" applyProtection="1"/>
    <xf numFmtId="4" fontId="10" fillId="7" borderId="45" xfId="0" applyNumberFormat="1" applyFont="1" applyFill="1" applyBorder="1" applyProtection="1"/>
    <xf numFmtId="4" fontId="10" fillId="7" borderId="36" xfId="0" applyNumberFormat="1" applyFont="1" applyFill="1" applyBorder="1" applyProtection="1"/>
    <xf numFmtId="4" fontId="9" fillId="0" borderId="10" xfId="0" applyNumberFormat="1" applyFont="1" applyBorder="1" applyProtection="1"/>
    <xf numFmtId="4" fontId="9" fillId="0" borderId="11" xfId="0" applyNumberFormat="1" applyFont="1" applyBorder="1" applyProtection="1"/>
    <xf numFmtId="4" fontId="11" fillId="6" borderId="11" xfId="0" applyNumberFormat="1" applyFont="1" applyFill="1" applyBorder="1" applyProtection="1"/>
    <xf numFmtId="4" fontId="14" fillId="6" borderId="37" xfId="0" applyNumberFormat="1" applyFont="1" applyFill="1" applyBorder="1" applyProtection="1"/>
    <xf numFmtId="0" fontId="33" fillId="0" borderId="43" xfId="0" applyFont="1" applyBorder="1" applyProtection="1"/>
    <xf numFmtId="0" fontId="13" fillId="0" borderId="43" xfId="0" applyFont="1" applyBorder="1" applyAlignment="1" applyProtection="1">
      <alignment wrapText="1"/>
    </xf>
    <xf numFmtId="43" fontId="9" fillId="0" borderId="10" xfId="1" applyNumberFormat="1" applyFont="1" applyBorder="1" applyProtection="1"/>
    <xf numFmtId="43" fontId="9" fillId="0" borderId="11" xfId="1" applyNumberFormat="1" applyFont="1" applyBorder="1" applyProtection="1"/>
    <xf numFmtId="0" fontId="2" fillId="0" borderId="37" xfId="0" applyFont="1" applyBorder="1" applyProtection="1"/>
    <xf numFmtId="4" fontId="10" fillId="7" borderId="11" xfId="0" applyNumberFormat="1" applyFont="1" applyFill="1" applyBorder="1" applyProtection="1"/>
    <xf numFmtId="4" fontId="10" fillId="7" borderId="37" xfId="0" applyNumberFormat="1" applyFont="1" applyFill="1" applyBorder="1" applyProtection="1"/>
    <xf numFmtId="4" fontId="9" fillId="0" borderId="37" xfId="0" applyNumberFormat="1" applyFont="1" applyBorder="1" applyProtection="1"/>
    <xf numFmtId="4" fontId="9" fillId="0" borderId="38" xfId="0" applyNumberFormat="1" applyFont="1" applyBorder="1" applyProtection="1"/>
    <xf numFmtId="4" fontId="9" fillId="0" borderId="50" xfId="0" applyNumberFormat="1" applyFont="1" applyBorder="1" applyProtection="1"/>
    <xf numFmtId="4" fontId="9" fillId="0" borderId="39" xfId="0" applyNumberFormat="1" applyFont="1" applyBorder="1" applyProtection="1"/>
    <xf numFmtId="0" fontId="10" fillId="7" borderId="54" xfId="0" applyFont="1" applyFill="1" applyBorder="1" applyAlignment="1" applyProtection="1">
      <alignment vertical="center"/>
    </xf>
    <xf numFmtId="4" fontId="10" fillId="7" borderId="8" xfId="0" applyNumberFormat="1" applyFont="1" applyFill="1" applyBorder="1" applyAlignment="1" applyProtection="1">
      <alignment vertical="center"/>
    </xf>
    <xf numFmtId="0" fontId="19" fillId="9" borderId="40" xfId="0" applyFont="1" applyFill="1" applyBorder="1" applyAlignment="1" applyProtection="1">
      <alignment horizontal="left"/>
    </xf>
    <xf numFmtId="0" fontId="10" fillId="0" borderId="35" xfId="0" applyFont="1" applyFill="1" applyBorder="1" applyAlignment="1" applyProtection="1">
      <alignment horizontal="center"/>
    </xf>
    <xf numFmtId="0" fontId="10" fillId="0" borderId="45" xfId="0" applyFont="1" applyFill="1" applyBorder="1" applyAlignment="1" applyProtection="1">
      <alignment horizontal="center"/>
    </xf>
    <xf numFmtId="0" fontId="10" fillId="0" borderId="36" xfId="0" applyFont="1" applyFill="1" applyBorder="1" applyAlignment="1" applyProtection="1">
      <alignment horizontal="center"/>
    </xf>
    <xf numFmtId="0" fontId="25" fillId="0" borderId="43" xfId="0" applyFont="1" applyBorder="1" applyProtection="1"/>
    <xf numFmtId="0" fontId="0" fillId="0" borderId="10" xfId="0" applyFill="1" applyBorder="1" applyProtection="1"/>
    <xf numFmtId="0" fontId="0" fillId="0" borderId="11" xfId="0" applyFill="1" applyBorder="1" applyProtection="1"/>
    <xf numFmtId="4" fontId="0" fillId="12" borderId="11" xfId="0" applyNumberFormat="1" applyFill="1" applyBorder="1" applyProtection="1"/>
    <xf numFmtId="0" fontId="0" fillId="0" borderId="37" xfId="0" applyFill="1" applyBorder="1" applyProtection="1"/>
    <xf numFmtId="0" fontId="0" fillId="0" borderId="60" xfId="0" applyFill="1" applyBorder="1" applyProtection="1"/>
    <xf numFmtId="0" fontId="0" fillId="0" borderId="62" xfId="0" applyFill="1" applyBorder="1" applyProtection="1"/>
    <xf numFmtId="4" fontId="0" fillId="12" borderId="62" xfId="0" applyNumberFormat="1" applyFill="1" applyBorder="1" applyProtection="1"/>
    <xf numFmtId="0" fontId="0" fillId="0" borderId="61" xfId="0" applyFill="1" applyBorder="1" applyProtection="1"/>
    <xf numFmtId="0" fontId="19" fillId="9" borderId="40" xfId="0" applyFont="1" applyFill="1" applyBorder="1" applyAlignment="1" applyProtection="1">
      <alignment horizontal="center"/>
    </xf>
    <xf numFmtId="4" fontId="0" fillId="0" borderId="11" xfId="0" applyNumberFormat="1" applyFill="1" applyBorder="1" applyProtection="1"/>
    <xf numFmtId="4" fontId="0" fillId="12" borderId="37" xfId="0" applyNumberFormat="1" applyFill="1" applyBorder="1" applyProtection="1"/>
    <xf numFmtId="0" fontId="19" fillId="9" borderId="43" xfId="0" applyFont="1" applyFill="1" applyBorder="1" applyProtection="1"/>
    <xf numFmtId="0" fontId="10" fillId="0" borderId="10" xfId="0" applyFont="1" applyFill="1" applyBorder="1" applyProtection="1"/>
    <xf numFmtId="0" fontId="10" fillId="0" borderId="11" xfId="0" applyFont="1" applyFill="1" applyBorder="1" applyProtection="1"/>
    <xf numFmtId="0" fontId="10" fillId="0" borderId="37" xfId="0" applyFont="1" applyFill="1" applyBorder="1" applyProtection="1"/>
    <xf numFmtId="0" fontId="34" fillId="9" borderId="43" xfId="0" applyFont="1" applyFill="1" applyBorder="1" applyProtection="1"/>
    <xf numFmtId="0" fontId="9" fillId="0" borderId="10" xfId="0" applyFont="1" applyFill="1" applyBorder="1" applyProtection="1"/>
    <xf numFmtId="0" fontId="9" fillId="0" borderId="11" xfId="0" applyFont="1" applyFill="1" applyBorder="1" applyProtection="1"/>
    <xf numFmtId="0" fontId="9" fillId="0" borderId="37" xfId="0" applyFont="1" applyFill="1" applyBorder="1" applyProtection="1"/>
    <xf numFmtId="0" fontId="0" fillId="0" borderId="38" xfId="0" applyFill="1" applyBorder="1" applyProtection="1"/>
    <xf numFmtId="0" fontId="0" fillId="0" borderId="50" xfId="0" applyFill="1" applyBorder="1" applyProtection="1"/>
    <xf numFmtId="4" fontId="0" fillId="12" borderId="39" xfId="0" applyNumberFormat="1" applyFill="1" applyBorder="1" applyProtection="1"/>
    <xf numFmtId="0" fontId="9" fillId="5" borderId="44" xfId="0" applyFont="1" applyFill="1" applyBorder="1" applyProtection="1"/>
    <xf numFmtId="0" fontId="9" fillId="0" borderId="44" xfId="0" applyFont="1" applyFill="1" applyBorder="1" applyProtection="1"/>
    <xf numFmtId="0" fontId="9" fillId="0" borderId="51" xfId="0" applyFont="1" applyFill="1" applyBorder="1" applyProtection="1"/>
    <xf numFmtId="0" fontId="10" fillId="10" borderId="47" xfId="0" applyFont="1" applyFill="1" applyBorder="1" applyProtection="1"/>
    <xf numFmtId="4" fontId="9" fillId="10" borderId="48" xfId="0" applyNumberFormat="1" applyFont="1" applyFill="1" applyBorder="1" applyProtection="1"/>
    <xf numFmtId="4" fontId="11" fillId="10" borderId="48" xfId="0" applyNumberFormat="1" applyFont="1" applyFill="1" applyBorder="1" applyProtection="1"/>
    <xf numFmtId="4" fontId="11" fillId="10" borderId="49" xfId="0" applyNumberFormat="1" applyFont="1" applyFill="1" applyBorder="1" applyProtection="1"/>
    <xf numFmtId="0" fontId="2" fillId="0" borderId="43" xfId="0" applyFont="1" applyBorder="1" applyProtection="1"/>
    <xf numFmtId="0" fontId="2" fillId="0" borderId="0" xfId="0" applyFont="1" applyBorder="1" applyProtection="1"/>
    <xf numFmtId="4" fontId="2" fillId="0" borderId="0" xfId="0" applyNumberFormat="1" applyFont="1" applyBorder="1" applyProtection="1"/>
    <xf numFmtId="0" fontId="2" fillId="0" borderId="53" xfId="0" applyFont="1" applyBorder="1" applyProtection="1"/>
    <xf numFmtId="0" fontId="12" fillId="0" borderId="0" xfId="0" applyFont="1" applyBorder="1" applyAlignment="1" applyProtection="1"/>
    <xf numFmtId="0" fontId="0" fillId="0" borderId="0" xfId="0" applyBorder="1" applyProtection="1"/>
    <xf numFmtId="0" fontId="12" fillId="0" borderId="53" xfId="0" applyFont="1" applyBorder="1" applyAlignment="1" applyProtection="1"/>
    <xf numFmtId="0" fontId="0" fillId="0" borderId="53" xfId="0" applyBorder="1" applyProtection="1"/>
    <xf numFmtId="0" fontId="0" fillId="0" borderId="10" xfId="0" applyBorder="1" applyProtection="1"/>
    <xf numFmtId="4" fontId="17" fillId="0" borderId="37" xfId="0" applyNumberFormat="1" applyFont="1" applyBorder="1" applyProtection="1"/>
    <xf numFmtId="0" fontId="15" fillId="0" borderId="10" xfId="0" applyFont="1" applyBorder="1" applyProtection="1"/>
    <xf numFmtId="4" fontId="15" fillId="0" borderId="37" xfId="1" applyNumberFormat="1" applyFont="1" applyBorder="1" applyProtection="1"/>
    <xf numFmtId="4" fontId="10" fillId="5" borderId="38" xfId="0" applyNumberFormat="1" applyFont="1" applyFill="1" applyBorder="1" applyProtection="1"/>
    <xf numFmtId="4" fontId="10" fillId="5" borderId="39" xfId="0" applyNumberFormat="1" applyFont="1" applyFill="1" applyBorder="1" applyProtection="1"/>
    <xf numFmtId="0" fontId="39" fillId="0" borderId="9" xfId="0" applyFont="1" applyBorder="1"/>
    <xf numFmtId="0" fontId="17" fillId="0" borderId="10" xfId="0" applyFont="1" applyBorder="1" applyProtection="1"/>
    <xf numFmtId="4" fontId="0" fillId="0" borderId="37" xfId="1" applyNumberFormat="1" applyFont="1" applyBorder="1" applyProtection="1"/>
    <xf numFmtId="0" fontId="12" fillId="4" borderId="10" xfId="0" applyFont="1" applyFill="1" applyBorder="1" applyAlignment="1" applyProtection="1"/>
    <xf numFmtId="4" fontId="12" fillId="4" borderId="37" xfId="0" applyNumberFormat="1" applyFont="1" applyFill="1" applyBorder="1" applyAlignment="1" applyProtection="1"/>
    <xf numFmtId="4" fontId="0" fillId="0" borderId="37" xfId="0" applyNumberFormat="1" applyBorder="1" applyProtection="1"/>
    <xf numFmtId="0" fontId="2" fillId="0" borderId="40" xfId="0" applyFont="1" applyBorder="1" applyProtection="1">
      <protection locked="0"/>
    </xf>
    <xf numFmtId="0" fontId="2" fillId="0" borderId="41" xfId="0" applyFont="1" applyBorder="1" applyProtection="1">
      <protection locked="0"/>
    </xf>
    <xf numFmtId="0" fontId="2" fillId="0" borderId="42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3" fillId="0" borderId="43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53" xfId="0" applyFont="1" applyBorder="1" applyAlignment="1" applyProtection="1">
      <alignment horizontal="center"/>
      <protection locked="0"/>
    </xf>
    <xf numFmtId="0" fontId="4" fillId="0" borderId="43" xfId="0" applyFont="1" applyBorder="1" applyProtection="1">
      <protection locked="0"/>
    </xf>
    <xf numFmtId="0" fontId="12" fillId="13" borderId="0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53" xfId="0" applyFont="1" applyBorder="1" applyProtection="1">
      <protection locked="0"/>
    </xf>
    <xf numFmtId="0" fontId="5" fillId="0" borderId="43" xfId="0" applyFont="1" applyBorder="1" applyProtection="1">
      <protection locked="0"/>
    </xf>
    <xf numFmtId="0" fontId="6" fillId="0" borderId="43" xfId="0" applyFont="1" applyBorder="1" applyAlignment="1" applyProtection="1">
      <alignment horizontal="left"/>
      <protection locked="0"/>
    </xf>
    <xf numFmtId="17" fontId="2" fillId="0" borderId="3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43" xfId="0" applyFont="1" applyBorder="1" applyProtection="1">
      <protection locked="0"/>
    </xf>
    <xf numFmtId="0" fontId="7" fillId="0" borderId="0" xfId="0" applyFont="1" applyBorder="1" applyProtection="1">
      <protection locked="0"/>
    </xf>
    <xf numFmtId="4" fontId="2" fillId="0" borderId="41" xfId="0" applyNumberFormat="1" applyFont="1" applyBorder="1" applyProtection="1">
      <protection locked="0"/>
    </xf>
    <xf numFmtId="4" fontId="2" fillId="0" borderId="0" xfId="0" applyNumberFormat="1" applyFont="1" applyBorder="1" applyProtection="1">
      <protection locked="0"/>
    </xf>
    <xf numFmtId="0" fontId="2" fillId="0" borderId="44" xfId="0" applyFont="1" applyBorder="1" applyProtection="1">
      <protection locked="0"/>
    </xf>
    <xf numFmtId="0" fontId="2" fillId="0" borderId="34" xfId="0" applyFont="1" applyBorder="1" applyProtection="1">
      <protection locked="0"/>
    </xf>
    <xf numFmtId="0" fontId="2" fillId="0" borderId="58" xfId="0" applyFont="1" applyBorder="1" applyProtection="1">
      <protection locked="0"/>
    </xf>
    <xf numFmtId="0" fontId="37" fillId="0" borderId="43" xfId="0" applyFont="1" applyBorder="1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0" fontId="2" fillId="0" borderId="56" xfId="0" applyFont="1" applyBorder="1" applyAlignment="1" applyProtection="1">
      <alignment horizontal="center"/>
      <protection locked="0"/>
    </xf>
    <xf numFmtId="0" fontId="0" fillId="0" borderId="53" xfId="0" applyBorder="1" applyProtection="1">
      <protection locked="0"/>
    </xf>
    <xf numFmtId="4" fontId="20" fillId="6" borderId="35" xfId="0" applyNumberFormat="1" applyFont="1" applyFill="1" applyBorder="1" applyAlignment="1" applyProtection="1">
      <alignment horizontal="center"/>
      <protection locked="0"/>
    </xf>
    <xf numFmtId="4" fontId="20" fillId="6" borderId="45" xfId="0" applyNumberFormat="1" applyFont="1" applyFill="1" applyBorder="1" applyAlignment="1" applyProtection="1">
      <alignment horizontal="center"/>
      <protection locked="0"/>
    </xf>
    <xf numFmtId="4" fontId="20" fillId="6" borderId="36" xfId="0" applyNumberFormat="1" applyFont="1" applyFill="1" applyBorder="1" applyAlignment="1" applyProtection="1">
      <alignment horizontal="center"/>
      <protection locked="0"/>
    </xf>
    <xf numFmtId="4" fontId="21" fillId="6" borderId="10" xfId="0" applyNumberFormat="1" applyFont="1" applyFill="1" applyBorder="1" applyProtection="1">
      <protection locked="0"/>
    </xf>
    <xf numFmtId="4" fontId="21" fillId="6" borderId="11" xfId="0" applyNumberFormat="1" applyFont="1" applyFill="1" applyBorder="1" applyProtection="1">
      <protection locked="0"/>
    </xf>
    <xf numFmtId="4" fontId="21" fillId="6" borderId="37" xfId="0" applyNumberFormat="1" applyFont="1" applyFill="1" applyBorder="1" applyProtection="1">
      <protection locked="0"/>
    </xf>
    <xf numFmtId="4" fontId="21" fillId="6" borderId="43" xfId="0" applyNumberFormat="1" applyFont="1" applyFill="1" applyBorder="1" applyProtection="1">
      <protection locked="0"/>
    </xf>
    <xf numFmtId="4" fontId="21" fillId="6" borderId="0" xfId="0" applyNumberFormat="1" applyFont="1" applyFill="1" applyBorder="1" applyProtection="1">
      <protection locked="0"/>
    </xf>
    <xf numFmtId="17" fontId="35" fillId="0" borderId="0" xfId="0" applyNumberFormat="1" applyFont="1"/>
    <xf numFmtId="17" fontId="35" fillId="0" borderId="24" xfId="0" applyNumberFormat="1" applyFont="1" applyBorder="1" applyAlignment="1">
      <alignment horizontal="left"/>
    </xf>
    <xf numFmtId="17" fontId="4" fillId="0" borderId="0" xfId="0" applyNumberFormat="1" applyFont="1" applyBorder="1"/>
    <xf numFmtId="0" fontId="2" fillId="0" borderId="0" xfId="0" applyFont="1" applyBorder="1" applyAlignment="1" applyProtection="1">
      <alignment horizontal="center"/>
      <protection locked="0"/>
    </xf>
    <xf numFmtId="0" fontId="3" fillId="0" borderId="43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53" xfId="0" applyFont="1" applyBorder="1" applyAlignment="1" applyProtection="1">
      <alignment horizontal="center"/>
      <protection locked="0"/>
    </xf>
    <xf numFmtId="0" fontId="2" fillId="0" borderId="43" xfId="0" applyFont="1" applyBorder="1" applyAlignment="1" applyProtection="1">
      <alignment vertical="top" wrapText="1"/>
      <protection locked="0"/>
    </xf>
    <xf numFmtId="0" fontId="0" fillId="0" borderId="0" xfId="0" applyFont="1" applyBorder="1" applyAlignment="1" applyProtection="1">
      <alignment vertical="top" wrapText="1"/>
      <protection locked="0"/>
    </xf>
    <xf numFmtId="0" fontId="0" fillId="0" borderId="53" xfId="0" applyFont="1" applyBorder="1" applyAlignment="1" applyProtection="1">
      <alignment vertical="top" wrapText="1"/>
      <protection locked="0"/>
    </xf>
    <xf numFmtId="0" fontId="37" fillId="0" borderId="3" xfId="0" applyFont="1" applyBorder="1" applyAlignment="1" applyProtection="1">
      <alignment horizontal="center"/>
      <protection locked="0"/>
    </xf>
    <xf numFmtId="0" fontId="37" fillId="0" borderId="63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57" xfId="0" applyFont="1" applyBorder="1" applyAlignment="1" applyProtection="1">
      <alignment horizontal="center"/>
      <protection locked="0"/>
    </xf>
    <xf numFmtId="0" fontId="37" fillId="0" borderId="0" xfId="0" applyFont="1" applyBorder="1" applyAlignment="1" applyProtection="1">
      <alignment horizontal="center"/>
      <protection locked="0"/>
    </xf>
    <xf numFmtId="0" fontId="12" fillId="4" borderId="35" xfId="0" applyFont="1" applyFill="1" applyBorder="1" applyAlignment="1" applyProtection="1">
      <alignment horizontal="center"/>
    </xf>
    <xf numFmtId="0" fontId="12" fillId="4" borderId="36" xfId="0" applyFont="1" applyFill="1" applyBorder="1" applyAlignment="1" applyProtection="1">
      <alignment horizontal="center"/>
    </xf>
    <xf numFmtId="0" fontId="12" fillId="4" borderId="44" xfId="0" applyFont="1" applyFill="1" applyBorder="1" applyAlignment="1" applyProtection="1">
      <alignment horizontal="center" wrapText="1"/>
      <protection locked="0"/>
    </xf>
    <xf numFmtId="0" fontId="12" fillId="4" borderId="34" xfId="0" applyFont="1" applyFill="1" applyBorder="1" applyAlignment="1" applyProtection="1">
      <alignment horizontal="center" wrapText="1"/>
      <protection locked="0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5" fillId="0" borderId="24" xfId="0" applyFont="1" applyBorder="1" applyAlignment="1">
      <alignment horizontal="left"/>
    </xf>
    <xf numFmtId="0" fontId="17" fillId="7" borderId="40" xfId="0" applyFont="1" applyFill="1" applyBorder="1" applyAlignment="1">
      <alignment horizontal="center"/>
    </xf>
    <xf numFmtId="0" fontId="17" fillId="7" borderId="41" xfId="0" applyFont="1" applyFill="1" applyBorder="1" applyAlignment="1">
      <alignment horizontal="center"/>
    </xf>
    <xf numFmtId="0" fontId="17" fillId="7" borderId="42" xfId="0" applyFont="1" applyFill="1" applyBorder="1" applyAlignment="1">
      <alignment horizontal="center"/>
    </xf>
    <xf numFmtId="0" fontId="17" fillId="0" borderId="24" xfId="0" applyFont="1" applyBorder="1" applyAlignment="1">
      <alignment horizontal="center"/>
    </xf>
    <xf numFmtId="17" fontId="29" fillId="0" borderId="43" xfId="0" applyNumberFormat="1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6" fillId="16" borderId="0" xfId="0" applyFont="1" applyFill="1" applyBorder="1" applyAlignment="1">
      <alignment horizontal="center"/>
    </xf>
  </cellXfs>
  <cellStyles count="5">
    <cellStyle name="Millares" xfId="1" builtinId="3"/>
    <cellStyle name="Millares 2" xfId="3"/>
    <cellStyle name="Moneda 2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J81"/>
  <sheetViews>
    <sheetView showGridLines="0" zoomScale="85" zoomScaleNormal="85" workbookViewId="0">
      <selection activeCell="C7" sqref="C7"/>
    </sheetView>
  </sheetViews>
  <sheetFormatPr baseColWidth="10" defaultRowHeight="15" x14ac:dyDescent="0.25"/>
  <cols>
    <col min="1" max="1" width="2.7109375" customWidth="1"/>
    <col min="2" max="2" width="50.85546875" bestFit="1" customWidth="1"/>
    <col min="3" max="3" width="32.42578125" bestFit="1" customWidth="1"/>
    <col min="4" max="4" width="21.140625" customWidth="1"/>
    <col min="5" max="5" width="31.7109375" customWidth="1"/>
    <col min="6" max="6" width="22.7109375" customWidth="1"/>
    <col min="7" max="7" width="22.42578125" customWidth="1"/>
    <col min="9" max="9" width="12.7109375" bestFit="1" customWidth="1"/>
  </cols>
  <sheetData>
    <row r="1" spans="2:10" ht="15.75" thickBot="1" x14ac:dyDescent="0.3"/>
    <row r="2" spans="2:10" s="268" customFormat="1" x14ac:dyDescent="0.25">
      <c r="B2" s="264"/>
      <c r="C2" s="265"/>
      <c r="D2" s="265"/>
      <c r="E2" s="265"/>
      <c r="F2" s="265"/>
      <c r="G2" s="266"/>
      <c r="H2" s="267"/>
    </row>
    <row r="3" spans="2:10" s="268" customFormat="1" ht="18" x14ac:dyDescent="0.25">
      <c r="B3" s="303" t="s">
        <v>101</v>
      </c>
      <c r="C3" s="304"/>
      <c r="D3" s="304"/>
      <c r="E3" s="304"/>
      <c r="F3" s="304"/>
      <c r="G3" s="305"/>
      <c r="H3" s="267"/>
    </row>
    <row r="4" spans="2:10" s="268" customFormat="1" ht="18" x14ac:dyDescent="0.25">
      <c r="B4" s="269"/>
      <c r="C4" s="270"/>
      <c r="D4" s="270"/>
      <c r="E4" s="270"/>
      <c r="F4" s="270"/>
      <c r="G4" s="271"/>
      <c r="H4" s="267"/>
    </row>
    <row r="5" spans="2:10" s="268" customFormat="1" ht="15.75" x14ac:dyDescent="0.25">
      <c r="B5" s="272" t="s">
        <v>139</v>
      </c>
      <c r="C5" s="273"/>
      <c r="D5" s="274"/>
      <c r="E5" s="274"/>
      <c r="F5" s="274"/>
      <c r="G5" s="275"/>
      <c r="H5" s="267"/>
    </row>
    <row r="6" spans="2:10" s="268" customFormat="1" x14ac:dyDescent="0.25">
      <c r="B6" s="276"/>
      <c r="C6" s="274"/>
      <c r="D6" s="274"/>
      <c r="E6" s="274"/>
      <c r="F6" s="274"/>
      <c r="G6" s="275"/>
      <c r="H6" s="267"/>
    </row>
    <row r="7" spans="2:10" s="268" customFormat="1" x14ac:dyDescent="0.25">
      <c r="B7" s="277" t="s">
        <v>68</v>
      </c>
      <c r="C7" s="278">
        <v>42736</v>
      </c>
      <c r="D7" s="279"/>
      <c r="E7" s="274"/>
      <c r="F7" s="274"/>
      <c r="G7" s="275"/>
      <c r="H7" s="267"/>
    </row>
    <row r="8" spans="2:10" s="268" customFormat="1" ht="15.75" thickBot="1" x14ac:dyDescent="0.3">
      <c r="B8" s="280"/>
      <c r="C8" s="274"/>
      <c r="D8" s="281"/>
      <c r="E8" s="274"/>
      <c r="F8" s="274"/>
      <c r="G8" s="275"/>
      <c r="H8" s="267"/>
    </row>
    <row r="9" spans="2:10" ht="45.75" customHeight="1" thickBot="1" x14ac:dyDescent="0.3">
      <c r="B9" s="174" t="s">
        <v>2</v>
      </c>
      <c r="C9" s="175" t="s">
        <v>3</v>
      </c>
      <c r="D9" s="176" t="s">
        <v>4</v>
      </c>
      <c r="E9" s="176" t="s">
        <v>55</v>
      </c>
      <c r="F9" s="176" t="s">
        <v>5</v>
      </c>
      <c r="G9" s="177" t="s">
        <v>45</v>
      </c>
      <c r="H9" s="72"/>
    </row>
    <row r="10" spans="2:10" x14ac:dyDescent="0.25">
      <c r="B10" s="178"/>
      <c r="C10" s="179"/>
      <c r="D10" s="180"/>
      <c r="E10" s="180"/>
      <c r="F10" s="180"/>
      <c r="G10" s="181"/>
      <c r="H10" s="72"/>
    </row>
    <row r="11" spans="2:10" x14ac:dyDescent="0.25">
      <c r="B11" s="182" t="s">
        <v>69</v>
      </c>
      <c r="C11" s="183">
        <f>VLOOKUP(C$7,'2. DDT'!A$6:G$500,2,FALSE)</f>
        <v>0</v>
      </c>
      <c r="D11" s="184">
        <v>0</v>
      </c>
      <c r="E11" s="184"/>
      <c r="F11" s="183">
        <f>VLOOKUP(C7,'4. Contabilidad FDL '!A5:G17,2,FALSE)</f>
        <v>0</v>
      </c>
      <c r="G11" s="185">
        <f>+C11-F11</f>
        <v>0</v>
      </c>
      <c r="H11" s="72"/>
    </row>
    <row r="12" spans="2:10" ht="16.5" thickBot="1" x14ac:dyDescent="0.3">
      <c r="B12" s="182"/>
      <c r="C12" s="186"/>
      <c r="D12" s="187"/>
      <c r="E12" s="187"/>
      <c r="F12" s="187"/>
      <c r="G12" s="188"/>
      <c r="H12" s="72"/>
    </row>
    <row r="13" spans="2:10" x14ac:dyDescent="0.25">
      <c r="B13" s="189" t="s">
        <v>129</v>
      </c>
      <c r="C13" s="190">
        <f>SUM(C14:C16)</f>
        <v>0</v>
      </c>
      <c r="D13" s="191">
        <f>SUM(D14:D16)</f>
        <v>0</v>
      </c>
      <c r="E13" s="191">
        <f>SUM(E14:E16)</f>
        <v>0</v>
      </c>
      <c r="F13" s="191">
        <f>SUM(F14:F16)</f>
        <v>0</v>
      </c>
      <c r="G13" s="192">
        <f>SUM(G14:G16)</f>
        <v>0</v>
      </c>
      <c r="H13" s="72"/>
      <c r="J13" s="71"/>
    </row>
    <row r="14" spans="2:10" x14ac:dyDescent="0.25">
      <c r="B14" s="178" t="s">
        <v>70</v>
      </c>
      <c r="C14" s="193">
        <f>VLOOKUP(C$7,'2. DDT'!A$6:E$500,3,FALSE)</f>
        <v>0</v>
      </c>
      <c r="D14" s="194">
        <f>VLOOKUP(C7,'3. Ejecución Presupuestal'!A8:B20,2,FALSE)</f>
        <v>0</v>
      </c>
      <c r="E14" s="195">
        <f t="shared" ref="E14:E16" si="0">+C14-D14</f>
        <v>0</v>
      </c>
      <c r="F14" s="194">
        <f>VLOOKUP(C7,'4. Contabilidad FDL '!A$5:G$17,3,FALSE)</f>
        <v>0</v>
      </c>
      <c r="G14" s="196">
        <f t="shared" ref="G14:G16" si="1">+C14-F14</f>
        <v>0</v>
      </c>
      <c r="H14" s="72"/>
    </row>
    <row r="15" spans="2:10" x14ac:dyDescent="0.25">
      <c r="B15" s="178" t="s">
        <v>71</v>
      </c>
      <c r="C15" s="193">
        <f>VLOOKUP(C$7,'2. DDT'!A$6:G$500,4,FALSE)</f>
        <v>0</v>
      </c>
      <c r="D15" s="194">
        <f>VLOOKUP(C7,'3. Ejecución Presupuestal'!A8:C20,3,FALSE)</f>
        <v>0</v>
      </c>
      <c r="E15" s="195">
        <f t="shared" si="0"/>
        <v>0</v>
      </c>
      <c r="F15" s="194">
        <f>VLOOKUP(C7,'4. Contabilidad FDL '!A5:D17,4,FALSE)</f>
        <v>0</v>
      </c>
      <c r="G15" s="196">
        <f t="shared" si="1"/>
        <v>0</v>
      </c>
      <c r="H15" s="72"/>
    </row>
    <row r="16" spans="2:10" x14ac:dyDescent="0.25">
      <c r="B16" s="197"/>
      <c r="C16" s="193"/>
      <c r="D16" s="194"/>
      <c r="E16" s="195">
        <f t="shared" si="0"/>
        <v>0</v>
      </c>
      <c r="F16" s="194"/>
      <c r="G16" s="196">
        <f t="shared" si="1"/>
        <v>0</v>
      </c>
      <c r="H16" s="72"/>
    </row>
    <row r="17" spans="2:9" x14ac:dyDescent="0.25">
      <c r="B17" s="198"/>
      <c r="C17" s="199"/>
      <c r="D17" s="194"/>
      <c r="E17" s="200"/>
      <c r="F17" s="200"/>
      <c r="G17" s="201"/>
      <c r="H17" s="72"/>
      <c r="I17" s="70"/>
    </row>
    <row r="18" spans="2:9" x14ac:dyDescent="0.25">
      <c r="B18" s="182" t="s">
        <v>72</v>
      </c>
      <c r="C18" s="183">
        <f>SUM(C19:C21)</f>
        <v>0</v>
      </c>
      <c r="D18" s="202">
        <f>SUM(D19:D21)</f>
        <v>0</v>
      </c>
      <c r="E18" s="202">
        <f>SUM(E19:E21)</f>
        <v>0</v>
      </c>
      <c r="F18" s="202">
        <f>SUM(F19:F21)</f>
        <v>0</v>
      </c>
      <c r="G18" s="203">
        <f>SUM(G19:G21)</f>
        <v>0</v>
      </c>
      <c r="H18" s="72"/>
    </row>
    <row r="19" spans="2:9" x14ac:dyDescent="0.25">
      <c r="B19" s="178" t="s">
        <v>79</v>
      </c>
      <c r="C19" s="193">
        <f>VLOOKUP(C7,'2. DDT'!$A$7:$F$500,6,FALSE)</f>
        <v>0</v>
      </c>
      <c r="D19" s="194">
        <f>VLOOKUP(C7,'3. Ejecución Presupuestal'!$A$8:$E$19,5,FALSE)</f>
        <v>0</v>
      </c>
      <c r="E19" s="194">
        <f t="shared" ref="E19:E21" si="2">+C19-D19</f>
        <v>0</v>
      </c>
      <c r="F19" s="194">
        <f>VLOOKUP(C7,'4. Contabilidad FDL '!$A$6:$F$17,6,FALSE)</f>
        <v>0</v>
      </c>
      <c r="G19" s="204">
        <f t="shared" ref="G19:G21" si="3">+C19-F19</f>
        <v>0</v>
      </c>
      <c r="H19" s="72"/>
    </row>
    <row r="20" spans="2:9" x14ac:dyDescent="0.25">
      <c r="B20" s="197"/>
      <c r="C20" s="193">
        <v>0</v>
      </c>
      <c r="D20" s="194">
        <v>0</v>
      </c>
      <c r="E20" s="194">
        <f t="shared" si="2"/>
        <v>0</v>
      </c>
      <c r="F20" s="194">
        <v>0</v>
      </c>
      <c r="G20" s="204">
        <f t="shared" si="3"/>
        <v>0</v>
      </c>
      <c r="H20" s="72"/>
    </row>
    <row r="21" spans="2:9" ht="15.75" thickBot="1" x14ac:dyDescent="0.3">
      <c r="B21" s="178" t="s">
        <v>80</v>
      </c>
      <c r="C21" s="205">
        <v>0</v>
      </c>
      <c r="D21" s="206">
        <v>0</v>
      </c>
      <c r="E21" s="206">
        <f t="shared" si="2"/>
        <v>0</v>
      </c>
      <c r="F21" s="206">
        <v>0</v>
      </c>
      <c r="G21" s="207">
        <f t="shared" si="3"/>
        <v>0</v>
      </c>
      <c r="H21" s="72"/>
    </row>
    <row r="22" spans="2:9" ht="15.75" thickBot="1" x14ac:dyDescent="0.3">
      <c r="B22" s="208" t="s">
        <v>73</v>
      </c>
      <c r="C22" s="209">
        <f>+C11+C13-C18</f>
        <v>0</v>
      </c>
      <c r="D22" s="184"/>
      <c r="E22" s="184">
        <f>+E13-E18</f>
        <v>0</v>
      </c>
      <c r="F22" s="209">
        <f>+F11+F13-F18</f>
        <v>0</v>
      </c>
      <c r="G22" s="209">
        <f>+G11+G13-G18</f>
        <v>0</v>
      </c>
      <c r="H22" s="72"/>
    </row>
    <row r="23" spans="2:9" s="101" customFormat="1" x14ac:dyDescent="0.25">
      <c r="B23" s="210" t="s">
        <v>103</v>
      </c>
      <c r="C23" s="211"/>
      <c r="D23" s="212"/>
      <c r="E23" s="212"/>
      <c r="F23" s="212"/>
      <c r="G23" s="213"/>
      <c r="H23" s="102"/>
    </row>
    <row r="24" spans="2:9" s="101" customFormat="1" x14ac:dyDescent="0.25">
      <c r="B24" s="214" t="s">
        <v>85</v>
      </c>
      <c r="C24" s="215"/>
      <c r="D24" s="216"/>
      <c r="E24" s="217">
        <f>-(SUMIFS('6. Diferencias'!$E$9:$E$58,'6. Diferencias'!$B$9:$B$58,$C$7,'6. Diferencias'!$C$9:$C$58,$B24))</f>
        <v>0</v>
      </c>
      <c r="F24" s="216"/>
      <c r="G24" s="218"/>
      <c r="H24" s="102"/>
    </row>
    <row r="25" spans="2:9" s="101" customFormat="1" ht="15.75" thickBot="1" x14ac:dyDescent="0.3">
      <c r="B25" s="214" t="s">
        <v>104</v>
      </c>
      <c r="C25" s="219"/>
      <c r="D25" s="220"/>
      <c r="E25" s="221">
        <f>SUMIFS('6. Diferencias'!E$9:E$58,'6. Diferencias'!B$9:B$58,C$7,'6. Diferencias'!C$9:C$58,B25)</f>
        <v>0</v>
      </c>
      <c r="F25" s="220"/>
      <c r="G25" s="222"/>
      <c r="H25" s="102"/>
    </row>
    <row r="26" spans="2:9" s="101" customFormat="1" x14ac:dyDescent="0.25">
      <c r="B26" s="223"/>
      <c r="C26" s="211"/>
      <c r="D26" s="212"/>
      <c r="E26" s="212"/>
      <c r="F26" s="212"/>
      <c r="G26" s="213"/>
      <c r="H26" s="102"/>
    </row>
    <row r="27" spans="2:9" s="101" customFormat="1" x14ac:dyDescent="0.25">
      <c r="B27" s="214" t="s">
        <v>86</v>
      </c>
      <c r="C27" s="215"/>
      <c r="D27" s="216"/>
      <c r="E27" s="224"/>
      <c r="F27" s="216"/>
      <c r="G27" s="225">
        <f>-(SUMIFS('6. Diferencias'!$E$9:$E$58,'6. Diferencias'!$B$9:$B$58,$C$7,'6. Diferencias'!$C$9:$C$58,$B27))</f>
        <v>0</v>
      </c>
      <c r="H27" s="102"/>
    </row>
    <row r="28" spans="2:9" s="101" customFormat="1" x14ac:dyDescent="0.25">
      <c r="B28" s="214" t="s">
        <v>105</v>
      </c>
      <c r="C28" s="215"/>
      <c r="D28" s="216"/>
      <c r="E28" s="224"/>
      <c r="F28" s="216"/>
      <c r="G28" s="225">
        <f>(SUMIFS('6. Diferencias'!$E$9:$E$58,'6. Diferencias'!$B$9:$B$58,$C$7,'6. Diferencias'!$C$9:$C$58,$B28))</f>
        <v>0</v>
      </c>
      <c r="H28" s="102"/>
    </row>
    <row r="29" spans="2:9" s="101" customFormat="1" x14ac:dyDescent="0.25">
      <c r="B29" s="226"/>
      <c r="C29" s="227"/>
      <c r="D29" s="228"/>
      <c r="E29" s="228"/>
      <c r="F29" s="228"/>
      <c r="G29" s="229"/>
      <c r="H29" s="102"/>
    </row>
    <row r="30" spans="2:9" s="101" customFormat="1" x14ac:dyDescent="0.25">
      <c r="B30" s="214" t="s">
        <v>106</v>
      </c>
      <c r="C30" s="215"/>
      <c r="D30" s="216"/>
      <c r="E30" s="217">
        <f>SUMIFS('6. Diferencias'!E$9:E$58,'6. Diferencias'!B$9:B$58,C$7,'6. Diferencias'!C$9:C$58,B30)</f>
        <v>0</v>
      </c>
      <c r="F30" s="216"/>
      <c r="G30" s="218"/>
      <c r="H30" s="102"/>
    </row>
    <row r="31" spans="2:9" s="101" customFormat="1" x14ac:dyDescent="0.25">
      <c r="B31" s="214" t="s">
        <v>107</v>
      </c>
      <c r="C31" s="215"/>
      <c r="D31" s="216"/>
      <c r="E31" s="217">
        <f>-(SUMIFS('6. Diferencias'!E$9:E$58,'6. Diferencias'!B$9:B$58,C$7,'6. Diferencias'!C$9:C$58,B31))</f>
        <v>0</v>
      </c>
      <c r="F31" s="216"/>
      <c r="G31" s="218"/>
      <c r="H31" s="102"/>
    </row>
    <row r="32" spans="2:9" s="101" customFormat="1" x14ac:dyDescent="0.25">
      <c r="B32" s="230"/>
      <c r="C32" s="231"/>
      <c r="D32" s="232"/>
      <c r="E32" s="232"/>
      <c r="F32" s="232"/>
      <c r="G32" s="233"/>
      <c r="H32" s="102"/>
    </row>
    <row r="33" spans="2:8" s="101" customFormat="1" x14ac:dyDescent="0.25">
      <c r="B33" s="214" t="s">
        <v>108</v>
      </c>
      <c r="C33" s="215"/>
      <c r="D33" s="216"/>
      <c r="E33" s="216"/>
      <c r="F33" s="216"/>
      <c r="G33" s="225">
        <f>(SUMIFS('6. Diferencias'!$E$9:$E$58,'6. Diferencias'!$B$9:$B$58,$C$7,'6. Diferencias'!$C$9:$C$58,$B33))</f>
        <v>0</v>
      </c>
      <c r="H33" s="102"/>
    </row>
    <row r="34" spans="2:8" s="101" customFormat="1" ht="15.75" thickBot="1" x14ac:dyDescent="0.3">
      <c r="B34" s="214" t="s">
        <v>109</v>
      </c>
      <c r="C34" s="234"/>
      <c r="D34" s="235"/>
      <c r="E34" s="235"/>
      <c r="F34" s="235"/>
      <c r="G34" s="236">
        <f>-(SUMIFS('6. Diferencias'!$E$9:$E$58,'6. Diferencias'!$B$9:$B$58,$C$7,'6. Diferencias'!$C$9:$C$58,$B34))</f>
        <v>0</v>
      </c>
      <c r="H34" s="102"/>
    </row>
    <row r="35" spans="2:8" s="101" customFormat="1" ht="15.75" thickBot="1" x14ac:dyDescent="0.3">
      <c r="B35" s="237"/>
      <c r="C35" s="238"/>
      <c r="D35" s="238"/>
      <c r="E35" s="238"/>
      <c r="F35" s="238"/>
      <c r="G35" s="239"/>
      <c r="H35" s="102"/>
    </row>
    <row r="36" spans="2:8" s="101" customFormat="1" ht="15.75" thickBot="1" x14ac:dyDescent="0.3">
      <c r="B36" s="240" t="s">
        <v>87</v>
      </c>
      <c r="C36" s="241"/>
      <c r="D36" s="241"/>
      <c r="E36" s="242">
        <f>SUM(E22:E35)</f>
        <v>0</v>
      </c>
      <c r="F36" s="241"/>
      <c r="G36" s="243">
        <f>SUM(G22:G35)</f>
        <v>0</v>
      </c>
      <c r="H36" s="102"/>
    </row>
    <row r="37" spans="2:8" ht="15.75" thickBot="1" x14ac:dyDescent="0.3">
      <c r="B37" s="244"/>
      <c r="C37" s="245"/>
      <c r="D37" s="245"/>
      <c r="E37" s="245"/>
      <c r="F37" s="246"/>
      <c r="G37" s="247"/>
      <c r="H37" s="72"/>
    </row>
    <row r="38" spans="2:8" ht="15.75" x14ac:dyDescent="0.25">
      <c r="B38" s="314" t="s">
        <v>93</v>
      </c>
      <c r="C38" s="315"/>
      <c r="D38" s="248"/>
      <c r="E38" s="249"/>
      <c r="F38" s="249"/>
      <c r="G38" s="250"/>
      <c r="H38" s="72"/>
    </row>
    <row r="39" spans="2:8" ht="15.75" x14ac:dyDescent="0.25">
      <c r="B39" s="259" t="s">
        <v>94</v>
      </c>
      <c r="C39" s="253">
        <f>SUMIF('5. Cuadre Presupuestal'!A9:A17,YEAR(C7),'5. Cuadre Presupuestal'!B9:B21)</f>
        <v>0</v>
      </c>
      <c r="D39" s="249"/>
      <c r="E39" s="249"/>
      <c r="F39" s="249"/>
      <c r="G39" s="251"/>
      <c r="H39" s="72"/>
    </row>
    <row r="40" spans="2:8" ht="15.75" x14ac:dyDescent="0.25">
      <c r="B40" s="252" t="s">
        <v>97</v>
      </c>
      <c r="C40" s="253">
        <f>SUMIF('5. Cuadre Presupuestal'!$A$9:$A$17,YEAR($C$7),'5. Cuadre Presupuestal'!$C$9:$C$21)</f>
        <v>0</v>
      </c>
      <c r="D40" s="249"/>
      <c r="E40" s="249"/>
      <c r="F40" s="249"/>
      <c r="G40" s="251"/>
      <c r="H40" s="72"/>
    </row>
    <row r="41" spans="2:8" ht="15.75" x14ac:dyDescent="0.25">
      <c r="B41" s="252" t="s">
        <v>96</v>
      </c>
      <c r="C41" s="253">
        <f>SUMIF('5. Cuadre Presupuestal'!$A$9:$A$17,YEAR($C$7),'5. Cuadre Presupuestal'!$D$9:$D$21)</f>
        <v>0</v>
      </c>
      <c r="D41" s="249"/>
      <c r="E41" s="249"/>
      <c r="F41" s="249"/>
      <c r="G41" s="251"/>
      <c r="H41" s="72"/>
    </row>
    <row r="42" spans="2:8" x14ac:dyDescent="0.25">
      <c r="B42" s="254" t="s">
        <v>63</v>
      </c>
      <c r="C42" s="255">
        <f>+C39-C40-C41</f>
        <v>0</v>
      </c>
      <c r="D42" s="249"/>
      <c r="E42" s="249"/>
      <c r="F42" s="249"/>
      <c r="G42" s="251"/>
      <c r="H42" s="72"/>
    </row>
    <row r="43" spans="2:8" x14ac:dyDescent="0.25">
      <c r="B43" s="252"/>
      <c r="C43" s="260"/>
      <c r="D43" s="249"/>
      <c r="E43" s="249"/>
      <c r="F43" s="249"/>
      <c r="G43" s="251"/>
      <c r="H43" s="72"/>
    </row>
    <row r="44" spans="2:8" ht="15.75" x14ac:dyDescent="0.25">
      <c r="B44" s="261" t="s">
        <v>137</v>
      </c>
      <c r="C44" s="262">
        <f>VLOOKUP(C7,'5. Cuadre Presupuestal'!$G$9:$I$498,2,FALSE)</f>
        <v>0</v>
      </c>
      <c r="D44" s="249"/>
      <c r="E44" s="249"/>
      <c r="F44" s="249"/>
      <c r="G44" s="251"/>
      <c r="H44" s="72"/>
    </row>
    <row r="45" spans="2:8" x14ac:dyDescent="0.25">
      <c r="B45" s="252" t="s">
        <v>91</v>
      </c>
      <c r="C45" s="263">
        <f>VLOOKUP(C7,'5. Cuadre Presupuestal'!$G$9:$I$498,3,FALSE)</f>
        <v>0</v>
      </c>
      <c r="D45" s="249"/>
      <c r="E45" s="249"/>
      <c r="F45" s="249"/>
      <c r="G45" s="251"/>
      <c r="H45" s="72"/>
    </row>
    <row r="46" spans="2:8" ht="15.75" x14ac:dyDescent="0.25">
      <c r="B46" s="259" t="s">
        <v>90</v>
      </c>
      <c r="C46" s="253">
        <f>SUM(C44:C45)</f>
        <v>0</v>
      </c>
      <c r="D46" s="249"/>
      <c r="E46" s="249"/>
      <c r="F46" s="249"/>
      <c r="G46" s="251"/>
      <c r="H46" s="72"/>
    </row>
    <row r="47" spans="2:8" ht="15.75" thickBot="1" x14ac:dyDescent="0.3">
      <c r="B47" s="256" t="s">
        <v>76</v>
      </c>
      <c r="C47" s="257">
        <f>+C42-C46</f>
        <v>0</v>
      </c>
      <c r="D47" s="249"/>
      <c r="E47" s="249"/>
      <c r="F47" s="249"/>
      <c r="G47" s="251"/>
      <c r="H47" s="72"/>
    </row>
    <row r="48" spans="2:8" x14ac:dyDescent="0.25">
      <c r="B48" s="74"/>
      <c r="C48" s="103"/>
      <c r="D48" s="72"/>
      <c r="E48" s="72"/>
      <c r="F48" s="72"/>
      <c r="G48" s="117"/>
      <c r="H48" s="72"/>
    </row>
    <row r="49" spans="2:8" x14ac:dyDescent="0.25">
      <c r="B49" s="74"/>
      <c r="C49" s="103"/>
      <c r="D49" s="72"/>
      <c r="E49" s="72"/>
      <c r="F49" s="72"/>
      <c r="G49" s="117"/>
      <c r="H49" s="72"/>
    </row>
    <row r="50" spans="2:8" x14ac:dyDescent="0.25">
      <c r="B50" s="74"/>
      <c r="C50" s="103"/>
      <c r="D50" s="72"/>
      <c r="E50" s="72"/>
      <c r="F50" s="72"/>
      <c r="G50" s="117"/>
      <c r="H50" s="72"/>
    </row>
    <row r="51" spans="2:8" s="268" customFormat="1" ht="33" customHeight="1" thickBot="1" x14ac:dyDescent="0.3">
      <c r="B51" s="316" t="s">
        <v>77</v>
      </c>
      <c r="C51" s="317"/>
      <c r="D51" s="317"/>
      <c r="E51" s="267"/>
      <c r="F51" s="267"/>
      <c r="G51" s="290"/>
      <c r="H51" s="267"/>
    </row>
    <row r="52" spans="2:8" s="268" customFormat="1" x14ac:dyDescent="0.25">
      <c r="B52" s="291" t="s">
        <v>74</v>
      </c>
      <c r="C52" s="292" t="s">
        <v>75</v>
      </c>
      <c r="D52" s="293" t="s">
        <v>57</v>
      </c>
      <c r="E52" s="267"/>
      <c r="F52" s="267"/>
      <c r="G52" s="290"/>
      <c r="H52" s="267"/>
    </row>
    <row r="53" spans="2:8" s="268" customFormat="1" x14ac:dyDescent="0.25">
      <c r="B53" s="294"/>
      <c r="C53" s="295"/>
      <c r="D53" s="296"/>
      <c r="E53" s="267"/>
      <c r="F53" s="267"/>
      <c r="G53" s="290"/>
      <c r="H53" s="267"/>
    </row>
    <row r="54" spans="2:8" s="268" customFormat="1" x14ac:dyDescent="0.25">
      <c r="B54" s="294"/>
      <c r="C54" s="295"/>
      <c r="D54" s="296"/>
      <c r="E54" s="267"/>
      <c r="F54" s="267"/>
      <c r="G54" s="290"/>
      <c r="H54" s="267"/>
    </row>
    <row r="55" spans="2:8" s="268" customFormat="1" x14ac:dyDescent="0.25">
      <c r="B55" s="294"/>
      <c r="C55" s="295"/>
      <c r="D55" s="296"/>
      <c r="E55" s="267"/>
      <c r="F55" s="267"/>
      <c r="G55" s="290"/>
      <c r="H55" s="267"/>
    </row>
    <row r="56" spans="2:8" s="268" customFormat="1" x14ac:dyDescent="0.25">
      <c r="B56" s="294"/>
      <c r="C56" s="295"/>
      <c r="D56" s="296"/>
      <c r="E56" s="267"/>
      <c r="F56" s="267"/>
      <c r="G56" s="290"/>
      <c r="H56" s="267"/>
    </row>
    <row r="57" spans="2:8" s="268" customFormat="1" x14ac:dyDescent="0.25">
      <c r="B57" s="294"/>
      <c r="C57" s="295"/>
      <c r="D57" s="296"/>
      <c r="E57" s="267"/>
      <c r="F57" s="267"/>
      <c r="G57" s="290"/>
      <c r="H57" s="267"/>
    </row>
    <row r="58" spans="2:8" s="268" customFormat="1" x14ac:dyDescent="0.25">
      <c r="B58" s="294"/>
      <c r="C58" s="295"/>
      <c r="D58" s="296"/>
      <c r="E58" s="267"/>
      <c r="F58" s="267"/>
      <c r="G58" s="290"/>
      <c r="H58" s="267"/>
    </row>
    <row r="59" spans="2:8" s="268" customFormat="1" x14ac:dyDescent="0.25">
      <c r="B59" s="294"/>
      <c r="C59" s="295"/>
      <c r="D59" s="296"/>
      <c r="E59" s="267"/>
      <c r="F59" s="267"/>
      <c r="G59" s="290"/>
      <c r="H59" s="267"/>
    </row>
    <row r="60" spans="2:8" s="268" customFormat="1" x14ac:dyDescent="0.25">
      <c r="B60" s="294"/>
      <c r="C60" s="295"/>
      <c r="D60" s="296"/>
      <c r="E60" s="267"/>
      <c r="F60" s="267"/>
      <c r="G60" s="290"/>
      <c r="H60" s="267"/>
    </row>
    <row r="61" spans="2:8" s="268" customFormat="1" x14ac:dyDescent="0.25">
      <c r="B61" s="294"/>
      <c r="C61" s="295"/>
      <c r="D61" s="296"/>
      <c r="E61" s="267"/>
      <c r="F61" s="267"/>
      <c r="G61" s="290"/>
      <c r="H61" s="267"/>
    </row>
    <row r="62" spans="2:8" s="268" customFormat="1" x14ac:dyDescent="0.25">
      <c r="B62" s="294"/>
      <c r="C62" s="295"/>
      <c r="D62" s="296"/>
      <c r="E62" s="267"/>
      <c r="F62" s="267"/>
      <c r="G62" s="290"/>
      <c r="H62" s="267"/>
    </row>
    <row r="63" spans="2:8" s="268" customFormat="1" x14ac:dyDescent="0.25">
      <c r="B63" s="297"/>
      <c r="C63" s="298"/>
      <c r="D63" s="298"/>
      <c r="E63" s="267"/>
      <c r="F63" s="267"/>
      <c r="G63" s="290"/>
      <c r="H63" s="267"/>
    </row>
    <row r="64" spans="2:8" s="268" customFormat="1" ht="15.75" thickBot="1" x14ac:dyDescent="0.3">
      <c r="B64" s="280"/>
      <c r="C64" s="274"/>
      <c r="D64" s="274"/>
      <c r="E64" s="283"/>
      <c r="F64" s="274"/>
      <c r="G64" s="275"/>
      <c r="H64" s="267"/>
    </row>
    <row r="65" spans="2:8" s="268" customFormat="1" x14ac:dyDescent="0.25">
      <c r="B65" s="264" t="s">
        <v>78</v>
      </c>
      <c r="C65" s="282"/>
      <c r="D65" s="282"/>
      <c r="E65" s="265"/>
      <c r="F65" s="265"/>
      <c r="G65" s="266"/>
      <c r="H65" s="267"/>
    </row>
    <row r="66" spans="2:8" s="268" customFormat="1" x14ac:dyDescent="0.25">
      <c r="B66" s="306"/>
      <c r="C66" s="307"/>
      <c r="D66" s="307"/>
      <c r="E66" s="307"/>
      <c r="F66" s="307"/>
      <c r="G66" s="308"/>
      <c r="H66" s="267"/>
    </row>
    <row r="67" spans="2:8" s="268" customFormat="1" x14ac:dyDescent="0.25">
      <c r="B67" s="280"/>
      <c r="C67" s="274"/>
      <c r="D67" s="274"/>
      <c r="E67" s="283"/>
      <c r="F67" s="274"/>
      <c r="G67" s="275"/>
      <c r="H67" s="267"/>
    </row>
    <row r="68" spans="2:8" s="268" customFormat="1" x14ac:dyDescent="0.25">
      <c r="B68" s="280"/>
      <c r="C68" s="274"/>
      <c r="D68" s="274"/>
      <c r="E68" s="283"/>
      <c r="F68" s="274"/>
      <c r="G68" s="275"/>
      <c r="H68" s="267"/>
    </row>
    <row r="69" spans="2:8" s="268" customFormat="1" x14ac:dyDescent="0.25">
      <c r="B69" s="280"/>
      <c r="C69" s="274"/>
      <c r="D69" s="274"/>
      <c r="E69" s="283"/>
      <c r="F69" s="274"/>
      <c r="G69" s="275"/>
      <c r="H69" s="267"/>
    </row>
    <row r="70" spans="2:8" s="268" customFormat="1" ht="15.75" thickBot="1" x14ac:dyDescent="0.3">
      <c r="B70" s="284"/>
      <c r="C70" s="285"/>
      <c r="D70" s="285"/>
      <c r="E70" s="285"/>
      <c r="F70" s="285"/>
      <c r="G70" s="286"/>
      <c r="H70" s="267"/>
    </row>
    <row r="71" spans="2:8" s="268" customFormat="1" x14ac:dyDescent="0.25">
      <c r="B71" s="280"/>
      <c r="C71" s="274"/>
      <c r="D71" s="274"/>
      <c r="E71" s="274"/>
      <c r="F71" s="274"/>
      <c r="G71" s="275"/>
      <c r="H71" s="267"/>
    </row>
    <row r="72" spans="2:8" s="268" customFormat="1" x14ac:dyDescent="0.25">
      <c r="B72" s="280"/>
      <c r="C72" s="274"/>
      <c r="D72" s="274"/>
      <c r="E72" s="274"/>
      <c r="F72" s="274"/>
      <c r="G72" s="275"/>
      <c r="H72" s="267"/>
    </row>
    <row r="73" spans="2:8" s="268" customFormat="1" x14ac:dyDescent="0.25">
      <c r="B73" s="287" t="s">
        <v>160</v>
      </c>
      <c r="C73" s="274"/>
      <c r="D73" s="288"/>
      <c r="E73" s="288"/>
      <c r="F73" s="309" t="s">
        <v>160</v>
      </c>
      <c r="G73" s="310"/>
      <c r="H73" s="267"/>
    </row>
    <row r="74" spans="2:8" s="268" customFormat="1" x14ac:dyDescent="0.25">
      <c r="B74" s="289" t="s">
        <v>130</v>
      </c>
      <c r="C74" s="274"/>
      <c r="D74" s="274"/>
      <c r="E74" s="274"/>
      <c r="F74" s="311" t="s">
        <v>22</v>
      </c>
      <c r="G74" s="312"/>
      <c r="H74" s="267"/>
    </row>
    <row r="75" spans="2:8" s="268" customFormat="1" x14ac:dyDescent="0.25">
      <c r="B75" s="280"/>
      <c r="C75" s="274"/>
      <c r="D75" s="274"/>
      <c r="E75" s="274"/>
      <c r="F75" s="274"/>
      <c r="G75" s="275"/>
      <c r="H75" s="267"/>
    </row>
    <row r="76" spans="2:8" s="268" customFormat="1" x14ac:dyDescent="0.25">
      <c r="B76" s="280"/>
      <c r="C76" s="274"/>
      <c r="D76" s="274" t="s">
        <v>23</v>
      </c>
      <c r="E76" s="274"/>
      <c r="F76" s="274"/>
      <c r="G76" s="275"/>
      <c r="H76" s="267"/>
    </row>
    <row r="77" spans="2:8" s="268" customFormat="1" x14ac:dyDescent="0.25">
      <c r="B77" s="280"/>
      <c r="C77" s="313" t="s">
        <v>160</v>
      </c>
      <c r="D77" s="313"/>
      <c r="E77" s="313"/>
      <c r="F77" s="274"/>
      <c r="G77" s="275"/>
      <c r="H77" s="267"/>
    </row>
    <row r="78" spans="2:8" s="268" customFormat="1" x14ac:dyDescent="0.25">
      <c r="B78" s="280"/>
      <c r="C78" s="302" t="s">
        <v>24</v>
      </c>
      <c r="D78" s="302"/>
      <c r="E78" s="302"/>
      <c r="F78" s="274"/>
      <c r="G78" s="275"/>
      <c r="H78" s="267"/>
    </row>
    <row r="79" spans="2:8" s="268" customFormat="1" x14ac:dyDescent="0.25">
      <c r="B79" s="280"/>
      <c r="C79" s="302"/>
      <c r="D79" s="302"/>
      <c r="E79" s="302"/>
      <c r="F79" s="274"/>
      <c r="G79" s="275"/>
      <c r="H79" s="267"/>
    </row>
    <row r="80" spans="2:8" s="268" customFormat="1" x14ac:dyDescent="0.25">
      <c r="B80" s="280"/>
      <c r="C80" s="274"/>
      <c r="D80" s="274"/>
      <c r="E80" s="274"/>
      <c r="F80" s="274"/>
      <c r="G80" s="275"/>
      <c r="H80" s="267"/>
    </row>
    <row r="81" spans="2:8" ht="15.75" thickBot="1" x14ac:dyDescent="0.3">
      <c r="B81" s="118" t="s">
        <v>131</v>
      </c>
      <c r="C81" s="119"/>
      <c r="D81" s="119"/>
      <c r="E81" s="119"/>
      <c r="F81" s="119"/>
      <c r="G81" s="120"/>
      <c r="H81" s="72"/>
    </row>
  </sheetData>
  <sheetProtection algorithmName="SHA-512" hashValue="qVgIq+sshyHNkka5xcEygHhxJev9RxO/Z2QNP8+7gp0j+/CAkqKW0VIwDjZjW895hfvaP0zqfGt8sEusWTHbvQ==" saltValue="P7JUjHQURpNYeT5NiwGpXg==" spinCount="100000" sheet="1" objects="1" scenarios="1"/>
  <mergeCells count="9">
    <mergeCell ref="C79:E79"/>
    <mergeCell ref="B3:G3"/>
    <mergeCell ref="B66:G66"/>
    <mergeCell ref="F73:G73"/>
    <mergeCell ref="F74:G74"/>
    <mergeCell ref="C77:E77"/>
    <mergeCell ref="C78:E78"/>
    <mergeCell ref="B38:C38"/>
    <mergeCell ref="B51:D51"/>
  </mergeCells>
  <pageMargins left="0.70866141732283472" right="0.70866141732283472" top="0.74803149606299213" bottom="0.74803149606299213" header="0.31496062992125984" footer="0.31496062992125984"/>
  <pageSetup scale="4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'6. Diferencias'!$Q$1:$Q$22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opLeftCell="A7" workbookViewId="0">
      <selection activeCell="E20" sqref="E20"/>
    </sheetView>
  </sheetViews>
  <sheetFormatPr baseColWidth="10" defaultRowHeight="15" x14ac:dyDescent="0.25"/>
  <cols>
    <col min="1" max="1" width="41" customWidth="1"/>
    <col min="2" max="2" width="25.140625" customWidth="1"/>
    <col min="3" max="3" width="18.7109375" customWidth="1"/>
    <col min="4" max="4" width="26" customWidth="1"/>
    <col min="5" max="5" width="19" customWidth="1"/>
    <col min="6" max="6" width="19.85546875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45"/>
    </row>
    <row r="2" spans="1:11" ht="15.75" thickTop="1" x14ac:dyDescent="0.25">
      <c r="A2" s="2"/>
      <c r="B2" s="2"/>
      <c r="C2" s="2"/>
      <c r="D2" s="2"/>
      <c r="E2" s="2"/>
      <c r="F2" s="61"/>
      <c r="G2" s="45"/>
    </row>
    <row r="3" spans="1:11" ht="18" x14ac:dyDescent="0.25">
      <c r="A3" s="318" t="s">
        <v>0</v>
      </c>
      <c r="B3" s="319"/>
      <c r="C3" s="319"/>
      <c r="D3" s="319"/>
      <c r="E3" s="319"/>
      <c r="F3" s="320"/>
      <c r="G3" s="45"/>
    </row>
    <row r="4" spans="1:11" ht="15.75" x14ac:dyDescent="0.25">
      <c r="A4" s="3" t="s">
        <v>26</v>
      </c>
      <c r="B4" s="4"/>
      <c r="C4" s="4"/>
      <c r="D4" s="4"/>
      <c r="E4" s="4"/>
      <c r="F4" s="44"/>
      <c r="G4" s="45"/>
    </row>
    <row r="5" spans="1:11" x14ac:dyDescent="0.25">
      <c r="A5" s="5"/>
      <c r="B5" s="4"/>
      <c r="C5" s="4"/>
      <c r="D5" s="4"/>
      <c r="E5" s="4"/>
      <c r="F5" s="44"/>
      <c r="G5" s="45"/>
    </row>
    <row r="6" spans="1:11" x14ac:dyDescent="0.25">
      <c r="A6" s="56" t="s">
        <v>1</v>
      </c>
      <c r="B6" s="6" t="s">
        <v>27</v>
      </c>
      <c r="C6" s="6"/>
      <c r="D6" s="4"/>
      <c r="E6" s="4"/>
      <c r="F6" s="44"/>
      <c r="G6" s="45"/>
    </row>
    <row r="7" spans="1:11" ht="15.75" thickBot="1" x14ac:dyDescent="0.3">
      <c r="A7" s="7"/>
      <c r="B7" s="4"/>
      <c r="C7" s="4"/>
      <c r="D7" s="4"/>
      <c r="E7" s="4"/>
      <c r="F7" s="44"/>
      <c r="G7" s="45"/>
    </row>
    <row r="8" spans="1:11" ht="45.75" customHeight="1" thickBot="1" x14ac:dyDescent="0.3">
      <c r="A8" s="8" t="s">
        <v>2</v>
      </c>
      <c r="B8" s="58" t="s">
        <v>3</v>
      </c>
      <c r="C8" s="59" t="s">
        <v>4</v>
      </c>
      <c r="D8" s="57" t="s">
        <v>47</v>
      </c>
      <c r="E8" s="60" t="s">
        <v>5</v>
      </c>
      <c r="F8" s="62" t="s">
        <v>45</v>
      </c>
      <c r="G8" s="45"/>
    </row>
    <row r="9" spans="1:11" x14ac:dyDescent="0.25">
      <c r="A9" s="9"/>
      <c r="B9" s="10"/>
      <c r="C9" s="11"/>
      <c r="D9" s="11"/>
      <c r="E9" s="11"/>
      <c r="F9" s="11"/>
      <c r="G9" s="45"/>
      <c r="H9" s="69" t="s">
        <v>52</v>
      </c>
      <c r="I9" s="69"/>
      <c r="J9" s="69"/>
      <c r="K9" s="69"/>
    </row>
    <row r="10" spans="1:11" x14ac:dyDescent="0.25">
      <c r="A10" s="12" t="s">
        <v>28</v>
      </c>
      <c r="B10" s="40">
        <v>0</v>
      </c>
      <c r="C10" s="40">
        <v>0</v>
      </c>
      <c r="D10" s="40">
        <f>+B10-C10</f>
        <v>0</v>
      </c>
      <c r="E10" s="40">
        <v>0</v>
      </c>
      <c r="F10" s="40">
        <f>+B10-E10</f>
        <v>0</v>
      </c>
      <c r="G10" s="45">
        <v>1</v>
      </c>
      <c r="H10" t="s">
        <v>31</v>
      </c>
    </row>
    <row r="11" spans="1:11" ht="15.75" x14ac:dyDescent="0.25">
      <c r="A11" s="12"/>
      <c r="B11" s="13"/>
      <c r="C11" s="13"/>
      <c r="D11" s="13"/>
      <c r="E11" s="13"/>
      <c r="F11" s="63"/>
      <c r="G11" s="45">
        <v>2</v>
      </c>
      <c r="H11" t="s">
        <v>53</v>
      </c>
    </row>
    <row r="12" spans="1:11" x14ac:dyDescent="0.25">
      <c r="A12" s="12" t="s">
        <v>6</v>
      </c>
      <c r="B12" s="39">
        <v>0</v>
      </c>
      <c r="C12" s="39">
        <v>0</v>
      </c>
      <c r="D12" s="40">
        <f>+B12-C12</f>
        <v>0</v>
      </c>
      <c r="E12" s="39">
        <f>SUM(E13:E15)</f>
        <v>0</v>
      </c>
      <c r="F12" s="40">
        <f>+B12-E12</f>
        <v>0</v>
      </c>
      <c r="G12" s="45">
        <v>3</v>
      </c>
      <c r="H12" t="s">
        <v>33</v>
      </c>
    </row>
    <row r="13" spans="1:11" x14ac:dyDescent="0.25">
      <c r="A13" s="9" t="s">
        <v>7</v>
      </c>
      <c r="B13" s="14">
        <v>0</v>
      </c>
      <c r="C13" s="14">
        <v>0</v>
      </c>
      <c r="D13" s="38">
        <f t="shared" ref="D13:D17" si="0">+B13-C13</f>
        <v>0</v>
      </c>
      <c r="E13" s="14">
        <v>0</v>
      </c>
      <c r="F13" s="64">
        <f t="shared" ref="F13:F15" si="1">+B13-E13</f>
        <v>0</v>
      </c>
      <c r="G13" s="45">
        <v>4</v>
      </c>
      <c r="H13" t="s">
        <v>32</v>
      </c>
    </row>
    <row r="14" spans="1:11" x14ac:dyDescent="0.25">
      <c r="A14" s="9" t="s">
        <v>8</v>
      </c>
      <c r="B14" s="14">
        <v>0</v>
      </c>
      <c r="C14" s="14">
        <v>0</v>
      </c>
      <c r="D14" s="38">
        <f t="shared" si="0"/>
        <v>0</v>
      </c>
      <c r="E14" s="14">
        <v>0</v>
      </c>
      <c r="F14" s="64">
        <f t="shared" si="1"/>
        <v>0</v>
      </c>
      <c r="G14" s="45">
        <v>5</v>
      </c>
      <c r="H14" t="s">
        <v>34</v>
      </c>
    </row>
    <row r="15" spans="1:11" x14ac:dyDescent="0.25">
      <c r="A15" s="9" t="s">
        <v>9</v>
      </c>
      <c r="B15" s="14">
        <v>0</v>
      </c>
      <c r="C15" s="14">
        <v>0</v>
      </c>
      <c r="D15" s="38">
        <f t="shared" si="0"/>
        <v>0</v>
      </c>
      <c r="E15" s="14">
        <v>0</v>
      </c>
      <c r="F15" s="64">
        <f t="shared" si="1"/>
        <v>0</v>
      </c>
      <c r="G15" s="45">
        <v>6</v>
      </c>
      <c r="H15" t="s">
        <v>35</v>
      </c>
    </row>
    <row r="16" spans="1:11" x14ac:dyDescent="0.25">
      <c r="A16" s="15"/>
      <c r="B16" s="16"/>
      <c r="C16" s="14"/>
      <c r="D16" s="16"/>
      <c r="E16" s="16"/>
      <c r="F16" s="11"/>
      <c r="G16" s="45">
        <v>7</v>
      </c>
      <c r="H16" t="s">
        <v>38</v>
      </c>
    </row>
    <row r="17" spans="1:9" x14ac:dyDescent="0.25">
      <c r="A17" s="12" t="s">
        <v>10</v>
      </c>
      <c r="B17" s="41">
        <v>0</v>
      </c>
      <c r="C17" s="41">
        <f>SUM(C18:C20)</f>
        <v>0</v>
      </c>
      <c r="D17" s="40">
        <f t="shared" si="0"/>
        <v>0</v>
      </c>
      <c r="E17" s="39">
        <f>SUM(E18:E20)</f>
        <v>0</v>
      </c>
      <c r="F17" s="40">
        <f>+B17-E17</f>
        <v>0</v>
      </c>
      <c r="G17" s="45">
        <v>8</v>
      </c>
      <c r="H17" t="s">
        <v>39</v>
      </c>
    </row>
    <row r="18" spans="1:9" x14ac:dyDescent="0.25">
      <c r="A18" s="9" t="s">
        <v>11</v>
      </c>
      <c r="B18" s="36">
        <v>0</v>
      </c>
      <c r="C18" s="37">
        <v>0</v>
      </c>
      <c r="D18" s="37">
        <v>0</v>
      </c>
      <c r="E18" s="37">
        <v>0</v>
      </c>
      <c r="F18" s="64">
        <f t="shared" ref="F18:F21" si="2">+B18-E18</f>
        <v>0</v>
      </c>
      <c r="G18" s="45">
        <v>9</v>
      </c>
      <c r="H18" t="s">
        <v>36</v>
      </c>
    </row>
    <row r="19" spans="1:9" x14ac:dyDescent="0.25">
      <c r="A19" s="9" t="s">
        <v>12</v>
      </c>
      <c r="B19" s="36">
        <v>0</v>
      </c>
      <c r="C19" s="37">
        <v>0</v>
      </c>
      <c r="D19" s="37">
        <v>0</v>
      </c>
      <c r="E19" s="37">
        <v>0</v>
      </c>
      <c r="F19" s="64">
        <f t="shared" si="2"/>
        <v>0</v>
      </c>
      <c r="G19" s="45">
        <v>10</v>
      </c>
      <c r="H19" t="s">
        <v>37</v>
      </c>
    </row>
    <row r="20" spans="1:9" ht="15.75" thickBot="1" x14ac:dyDescent="0.3">
      <c r="A20" s="9" t="s">
        <v>29</v>
      </c>
      <c r="B20" s="36">
        <v>0</v>
      </c>
      <c r="C20" s="36">
        <v>0</v>
      </c>
      <c r="D20" s="36">
        <v>0</v>
      </c>
      <c r="E20" s="36">
        <v>0</v>
      </c>
      <c r="F20" s="64">
        <f t="shared" si="2"/>
        <v>0</v>
      </c>
      <c r="G20" s="45">
        <v>11</v>
      </c>
      <c r="H20" t="s">
        <v>40</v>
      </c>
    </row>
    <row r="21" spans="1:9" ht="15.75" thickBot="1" x14ac:dyDescent="0.3">
      <c r="A21" s="48" t="s">
        <v>41</v>
      </c>
      <c r="B21" s="49">
        <f>+B10+B12-B17</f>
        <v>0</v>
      </c>
      <c r="C21" s="49">
        <f>+C10+C12-C17</f>
        <v>0</v>
      </c>
      <c r="D21" s="40">
        <f t="shared" ref="D21" si="3">+B21-C21</f>
        <v>0</v>
      </c>
      <c r="E21" s="49">
        <f>+E10+E12-E17</f>
        <v>0</v>
      </c>
      <c r="F21" s="40">
        <f t="shared" si="2"/>
        <v>0</v>
      </c>
      <c r="G21" s="45">
        <v>12</v>
      </c>
      <c r="H21" t="s">
        <v>42</v>
      </c>
    </row>
    <row r="22" spans="1:9" s="79" customFormat="1" ht="16.5" thickTop="1" thickBot="1" x14ac:dyDescent="0.3">
      <c r="A22" s="75" t="s">
        <v>13</v>
      </c>
      <c r="B22" s="76"/>
      <c r="C22" s="77"/>
      <c r="D22" s="77"/>
      <c r="E22" s="77"/>
      <c r="F22" s="77"/>
      <c r="G22" s="78">
        <v>13</v>
      </c>
      <c r="H22" s="79" t="s">
        <v>43</v>
      </c>
    </row>
    <row r="23" spans="1:9" s="79" customFormat="1" x14ac:dyDescent="0.25">
      <c r="A23" s="80" t="s">
        <v>14</v>
      </c>
      <c r="B23" s="81"/>
      <c r="C23" s="82"/>
      <c r="D23" s="83"/>
      <c r="E23" s="83"/>
      <c r="F23" s="83"/>
      <c r="G23" s="78">
        <v>14</v>
      </c>
      <c r="H23" s="79" t="s">
        <v>44</v>
      </c>
    </row>
    <row r="24" spans="1:9" s="79" customFormat="1" x14ac:dyDescent="0.25">
      <c r="A24" s="84" t="s">
        <v>15</v>
      </c>
      <c r="B24" s="85">
        <f>SUM(B25:B26)</f>
        <v>0</v>
      </c>
      <c r="C24" s="85">
        <f>SUM(C25:C26)</f>
        <v>0</v>
      </c>
      <c r="D24" s="86">
        <f t="shared" ref="D24" si="4">+B24-C24</f>
        <v>0</v>
      </c>
      <c r="E24" s="85">
        <f>SUM(E25:E26)</f>
        <v>0</v>
      </c>
      <c r="F24" s="86">
        <f t="shared" ref="F24" si="5">+B24-E24</f>
        <v>0</v>
      </c>
      <c r="G24" s="78"/>
    </row>
    <row r="25" spans="1:9" s="79" customFormat="1" x14ac:dyDescent="0.25">
      <c r="A25" s="87"/>
      <c r="B25" s="85"/>
      <c r="C25" s="88"/>
      <c r="D25" s="88"/>
      <c r="E25" s="88"/>
      <c r="F25" s="88"/>
      <c r="G25" s="78"/>
      <c r="H25" s="89" t="s">
        <v>49</v>
      </c>
      <c r="I25" s="89"/>
    </row>
    <row r="26" spans="1:9" s="79" customFormat="1" x14ac:dyDescent="0.25">
      <c r="A26" s="84"/>
      <c r="B26" s="90"/>
      <c r="C26" s="91"/>
      <c r="D26" s="92"/>
      <c r="E26" s="88"/>
      <c r="F26" s="88"/>
      <c r="G26" s="78">
        <v>1</v>
      </c>
      <c r="H26" s="79" t="s">
        <v>50</v>
      </c>
    </row>
    <row r="27" spans="1:9" s="79" customFormat="1" x14ac:dyDescent="0.25">
      <c r="A27" s="84" t="s">
        <v>16</v>
      </c>
      <c r="B27" s="85">
        <f>SUM(B28:B29)</f>
        <v>0</v>
      </c>
      <c r="C27" s="85">
        <f>SUM(C28:C29)</f>
        <v>0</v>
      </c>
      <c r="D27" s="86">
        <f t="shared" ref="D27" si="6">+B27-C27</f>
        <v>0</v>
      </c>
      <c r="E27" s="85">
        <f>SUM(E28:E29)</f>
        <v>0</v>
      </c>
      <c r="F27" s="86">
        <f t="shared" ref="F27" si="7">+B27-E27</f>
        <v>0</v>
      </c>
      <c r="G27" s="78">
        <v>2</v>
      </c>
      <c r="H27" s="79" t="s">
        <v>51</v>
      </c>
    </row>
    <row r="28" spans="1:9" s="79" customFormat="1" x14ac:dyDescent="0.25">
      <c r="A28" s="84"/>
      <c r="B28" s="90"/>
      <c r="C28" s="91"/>
      <c r="D28" s="93"/>
      <c r="E28" s="88"/>
      <c r="F28" s="88"/>
      <c r="G28" s="78">
        <v>3</v>
      </c>
      <c r="H28" s="79" t="s">
        <v>54</v>
      </c>
    </row>
    <row r="29" spans="1:9" s="79" customFormat="1" x14ac:dyDescent="0.25">
      <c r="A29" s="84"/>
      <c r="B29" s="90"/>
      <c r="C29" s="91"/>
      <c r="D29" s="93"/>
      <c r="E29" s="88"/>
      <c r="F29" s="88"/>
      <c r="G29" s="78"/>
    </row>
    <row r="30" spans="1:9" s="79" customFormat="1" ht="15.75" thickBot="1" x14ac:dyDescent="0.3">
      <c r="A30" s="84" t="s">
        <v>30</v>
      </c>
      <c r="B30" s="85">
        <f>+B24-B27</f>
        <v>0</v>
      </c>
      <c r="C30" s="85">
        <f>+C24-C27</f>
        <v>0</v>
      </c>
      <c r="D30" s="86">
        <f t="shared" ref="D30:D32" si="8">+B30-C30</f>
        <v>0</v>
      </c>
      <c r="E30" s="85">
        <f>+E24-E27</f>
        <v>0</v>
      </c>
      <c r="F30" s="86">
        <f t="shared" ref="F30:F32" si="9">+B30-E30</f>
        <v>0</v>
      </c>
      <c r="G30" s="78"/>
    </row>
    <row r="31" spans="1:9" s="79" customFormat="1" ht="15.75" thickBot="1" x14ac:dyDescent="0.3">
      <c r="A31" s="80" t="s">
        <v>17</v>
      </c>
      <c r="B31" s="81"/>
      <c r="C31" s="83"/>
      <c r="D31" s="83"/>
      <c r="E31" s="83"/>
      <c r="F31" s="83"/>
      <c r="G31" s="78"/>
    </row>
    <row r="32" spans="1:9" s="79" customFormat="1" ht="15.75" thickBot="1" x14ac:dyDescent="0.3">
      <c r="A32" s="84" t="s">
        <v>15</v>
      </c>
      <c r="B32" s="85">
        <f>SUM(B33:B34)</f>
        <v>0</v>
      </c>
      <c r="C32" s="85">
        <f>SUM(C33:C34)</f>
        <v>0</v>
      </c>
      <c r="D32" s="86">
        <f t="shared" si="8"/>
        <v>0</v>
      </c>
      <c r="E32" s="94"/>
      <c r="F32" s="86">
        <f t="shared" si="9"/>
        <v>0</v>
      </c>
      <c r="G32" s="78"/>
    </row>
    <row r="33" spans="1:7" s="79" customFormat="1" ht="15.75" thickTop="1" x14ac:dyDescent="0.25">
      <c r="A33" s="84"/>
      <c r="B33" s="95"/>
      <c r="C33" s="96"/>
      <c r="D33" s="97"/>
      <c r="E33" s="98"/>
      <c r="F33" s="97"/>
      <c r="G33" s="78"/>
    </row>
    <row r="34" spans="1:7" s="79" customFormat="1" x14ac:dyDescent="0.25">
      <c r="A34" s="87"/>
      <c r="B34" s="93"/>
      <c r="C34" s="99"/>
      <c r="D34" s="99"/>
      <c r="E34" s="99"/>
      <c r="F34" s="88"/>
      <c r="G34" s="78"/>
    </row>
    <row r="35" spans="1:7" s="79" customFormat="1" x14ac:dyDescent="0.25">
      <c r="A35" s="84" t="s">
        <v>16</v>
      </c>
      <c r="B35" s="85">
        <f>SUM(B36:B37)</f>
        <v>0</v>
      </c>
      <c r="C35" s="85">
        <f>SUM(C36:C37)</f>
        <v>0</v>
      </c>
      <c r="D35" s="86">
        <f t="shared" ref="D35" si="10">+B35-C35</f>
        <v>0</v>
      </c>
      <c r="E35" s="85">
        <f>SUM(E36:E37)</f>
        <v>0</v>
      </c>
      <c r="F35" s="86">
        <f t="shared" ref="F35" si="11">+B35-E35</f>
        <v>0</v>
      </c>
      <c r="G35" s="78"/>
    </row>
    <row r="36" spans="1:7" s="79" customFormat="1" x14ac:dyDescent="0.25">
      <c r="A36" s="84"/>
      <c r="B36" s="85"/>
      <c r="C36" s="100"/>
      <c r="D36" s="97"/>
      <c r="E36" s="98"/>
      <c r="F36" s="97"/>
      <c r="G36" s="78"/>
    </row>
    <row r="37" spans="1:7" s="79" customFormat="1" x14ac:dyDescent="0.25">
      <c r="A37" s="87"/>
      <c r="B37" s="90"/>
      <c r="C37" s="91"/>
      <c r="D37" s="91"/>
      <c r="E37" s="91"/>
      <c r="F37" s="91"/>
      <c r="G37" s="78"/>
    </row>
    <row r="38" spans="1:7" ht="15.75" thickBot="1" x14ac:dyDescent="0.3">
      <c r="A38" s="42" t="s">
        <v>30</v>
      </c>
      <c r="B38" s="43">
        <f>+B32-B35</f>
        <v>0</v>
      </c>
      <c r="C38" s="43">
        <f>+C32-C35</f>
        <v>0</v>
      </c>
      <c r="D38" s="35">
        <f t="shared" ref="D38" si="12">+B38-C38</f>
        <v>0</v>
      </c>
      <c r="E38" s="43">
        <f>+E32-E35</f>
        <v>0</v>
      </c>
      <c r="F38" s="35">
        <f t="shared" ref="F38" si="13">+B38-E38</f>
        <v>0</v>
      </c>
      <c r="G38" s="45"/>
    </row>
    <row r="39" spans="1:7" ht="15.75" thickBot="1" x14ac:dyDescent="0.3">
      <c r="A39" s="17" t="s">
        <v>18</v>
      </c>
      <c r="B39" s="18"/>
      <c r="C39" s="19"/>
      <c r="D39" s="19"/>
      <c r="E39" s="19"/>
      <c r="F39" s="19"/>
      <c r="G39" s="45"/>
    </row>
    <row r="40" spans="1:7" ht="15.75" thickBot="1" x14ac:dyDescent="0.3">
      <c r="A40" s="20" t="s">
        <v>19</v>
      </c>
      <c r="B40" s="23">
        <f>SUM(B41:B42)</f>
        <v>0</v>
      </c>
      <c r="C40" s="52">
        <f>SUM(C41:C42)</f>
        <v>0</v>
      </c>
      <c r="D40" s="35">
        <f t="shared" ref="D40" si="14">+B40-C40</f>
        <v>0</v>
      </c>
      <c r="E40" s="52">
        <f>SUM(E41:E42)</f>
        <v>0</v>
      </c>
      <c r="F40" s="35">
        <f t="shared" ref="F40" si="15">+B40-E40</f>
        <v>0</v>
      </c>
      <c r="G40" s="45"/>
    </row>
    <row r="41" spans="1:7" ht="15.75" thickTop="1" x14ac:dyDescent="0.25">
      <c r="A41" s="22"/>
      <c r="B41" s="21"/>
      <c r="C41" s="11"/>
      <c r="D41" s="11"/>
      <c r="E41" s="11"/>
      <c r="F41" s="11"/>
      <c r="G41" s="45"/>
    </row>
    <row r="42" spans="1:7" ht="15.75" thickBot="1" x14ac:dyDescent="0.3">
      <c r="A42" s="22"/>
      <c r="B42" s="21"/>
      <c r="C42" s="44"/>
      <c r="D42" s="44"/>
      <c r="E42" s="11"/>
      <c r="F42" s="44"/>
      <c r="G42" s="45"/>
    </row>
    <row r="43" spans="1:7" ht="15.75" thickBot="1" x14ac:dyDescent="0.3">
      <c r="A43" s="46" t="s">
        <v>20</v>
      </c>
      <c r="B43" s="52">
        <f>SUM(B44:B45)</f>
        <v>0</v>
      </c>
      <c r="C43" s="52">
        <f>SUM(C44:C45)</f>
        <v>0</v>
      </c>
      <c r="D43" s="35">
        <f t="shared" ref="D43" si="16">+B43-C43</f>
        <v>0</v>
      </c>
      <c r="E43" s="52">
        <f>SUM(E44:E45)</f>
        <v>0</v>
      </c>
      <c r="F43" s="35">
        <f t="shared" ref="F43" si="17">+B43-E43</f>
        <v>0</v>
      </c>
      <c r="G43" s="45"/>
    </row>
    <row r="44" spans="1:7" ht="15.75" thickTop="1" x14ac:dyDescent="0.25">
      <c r="A44" s="50"/>
      <c r="B44" s="21"/>
      <c r="C44" s="11"/>
      <c r="D44" s="11"/>
      <c r="E44" s="11"/>
      <c r="F44" s="11"/>
      <c r="G44" s="45"/>
    </row>
    <row r="45" spans="1:7" x14ac:dyDescent="0.25">
      <c r="A45" s="50"/>
      <c r="B45" s="21"/>
      <c r="C45" s="44"/>
      <c r="D45" s="4"/>
      <c r="E45" s="11"/>
      <c r="F45" s="44"/>
      <c r="G45" s="45"/>
    </row>
    <row r="46" spans="1:7" x14ac:dyDescent="0.25">
      <c r="A46" s="51" t="s">
        <v>30</v>
      </c>
      <c r="B46" s="53">
        <f>+B40-B43</f>
        <v>0</v>
      </c>
      <c r="C46" s="53">
        <f>+C40-C43</f>
        <v>0</v>
      </c>
      <c r="D46" s="35">
        <f t="shared" ref="D46" si="18">+B46-C46</f>
        <v>0</v>
      </c>
      <c r="E46" s="53">
        <f>+E40-E43</f>
        <v>0</v>
      </c>
      <c r="F46" s="35">
        <f t="shared" ref="F46" si="19">+B46-E46</f>
        <v>0</v>
      </c>
      <c r="G46" s="45"/>
    </row>
    <row r="47" spans="1:7" x14ac:dyDescent="0.25">
      <c r="A47" s="24" t="s">
        <v>21</v>
      </c>
      <c r="B47" s="25"/>
      <c r="C47" s="25"/>
      <c r="D47" s="65"/>
      <c r="E47" s="4"/>
      <c r="F47" s="44"/>
      <c r="G47" s="45"/>
    </row>
    <row r="48" spans="1:7" x14ac:dyDescent="0.25">
      <c r="A48" s="7"/>
      <c r="B48" s="4"/>
      <c r="C48" s="4"/>
      <c r="D48" s="65"/>
      <c r="E48" s="4"/>
      <c r="F48" s="44"/>
      <c r="G48" s="45"/>
    </row>
    <row r="49" spans="1:7" x14ac:dyDescent="0.25">
      <c r="A49" s="7"/>
      <c r="B49" s="4"/>
      <c r="C49" s="4"/>
      <c r="D49" s="65"/>
      <c r="E49" s="4"/>
      <c r="F49" s="44"/>
      <c r="G49" s="45"/>
    </row>
    <row r="50" spans="1:7" x14ac:dyDescent="0.25">
      <c r="A50" s="7"/>
      <c r="B50" s="4"/>
      <c r="C50" s="4"/>
      <c r="D50" s="65"/>
      <c r="E50" s="4"/>
      <c r="F50" s="44"/>
      <c r="G50" s="45"/>
    </row>
    <row r="51" spans="1:7" x14ac:dyDescent="0.25">
      <c r="A51" s="7"/>
      <c r="B51" s="4"/>
      <c r="C51" s="4"/>
      <c r="D51" s="65"/>
      <c r="E51" s="4"/>
      <c r="F51" s="44"/>
      <c r="G51" s="45"/>
    </row>
    <row r="52" spans="1:7" x14ac:dyDescent="0.25">
      <c r="A52" s="7"/>
      <c r="B52" s="4"/>
      <c r="C52" s="4"/>
      <c r="D52" s="65"/>
      <c r="E52" s="4"/>
      <c r="F52" s="44"/>
      <c r="G52" s="45"/>
    </row>
    <row r="53" spans="1:7" x14ac:dyDescent="0.25">
      <c r="A53" s="7"/>
      <c r="B53" s="4"/>
      <c r="C53" s="4"/>
      <c r="D53" s="65"/>
      <c r="E53" s="4"/>
      <c r="F53" s="44"/>
      <c r="G53" s="45"/>
    </row>
    <row r="54" spans="1:7" x14ac:dyDescent="0.25">
      <c r="A54" s="7"/>
      <c r="B54" s="4"/>
      <c r="C54" s="4"/>
      <c r="D54" s="65"/>
      <c r="E54" s="4"/>
      <c r="F54" s="44"/>
      <c r="G54" s="45"/>
    </row>
    <row r="55" spans="1:7" x14ac:dyDescent="0.25">
      <c r="A55" s="7"/>
      <c r="B55" s="4"/>
      <c r="C55" s="4"/>
      <c r="D55" s="4"/>
      <c r="E55" s="4"/>
      <c r="F55" s="44"/>
      <c r="G55" s="45"/>
    </row>
    <row r="56" spans="1:7" x14ac:dyDescent="0.25">
      <c r="A56" s="7"/>
      <c r="B56" s="4"/>
      <c r="C56" s="4"/>
      <c r="D56" s="25"/>
      <c r="E56" s="25"/>
      <c r="F56" s="66"/>
      <c r="G56" s="45"/>
    </row>
    <row r="57" spans="1:7" x14ac:dyDescent="0.25">
      <c r="A57" s="24"/>
      <c r="B57" s="25"/>
      <c r="C57" s="25"/>
      <c r="D57" s="65"/>
      <c r="E57" s="4"/>
      <c r="F57" s="44"/>
      <c r="G57" s="45"/>
    </row>
    <row r="58" spans="1:7" x14ac:dyDescent="0.25">
      <c r="A58" s="7"/>
      <c r="B58" s="4"/>
      <c r="C58" s="4"/>
      <c r="D58" s="6"/>
      <c r="E58" s="6"/>
      <c r="F58" s="47"/>
      <c r="G58" s="45"/>
    </row>
    <row r="59" spans="1:7" x14ac:dyDescent="0.25">
      <c r="A59" s="54"/>
      <c r="B59" s="55"/>
      <c r="C59" s="55"/>
      <c r="D59" s="4"/>
      <c r="E59" s="4"/>
      <c r="F59" s="44"/>
      <c r="G59" s="45"/>
    </row>
    <row r="60" spans="1:7" x14ac:dyDescent="0.25">
      <c r="A60" s="7"/>
      <c r="B60" s="4"/>
      <c r="C60" s="4"/>
      <c r="D60" s="4"/>
      <c r="E60" s="4"/>
      <c r="F60" s="44"/>
      <c r="G60" s="45"/>
    </row>
    <row r="61" spans="1:7" x14ac:dyDescent="0.25">
      <c r="A61" s="26"/>
      <c r="B61" s="4"/>
      <c r="C61" s="4"/>
      <c r="D61" s="28"/>
      <c r="E61" s="6"/>
      <c r="F61" s="47"/>
      <c r="G61" s="45"/>
    </row>
    <row r="62" spans="1:7" x14ac:dyDescent="0.25">
      <c r="A62" s="27"/>
      <c r="B62" s="4"/>
      <c r="C62" s="28"/>
      <c r="D62" s="4"/>
      <c r="E62" s="32"/>
      <c r="F62" s="67"/>
      <c r="G62" s="45"/>
    </row>
    <row r="63" spans="1:7" x14ac:dyDescent="0.25">
      <c r="A63" s="29" t="s">
        <v>46</v>
      </c>
      <c r="B63" s="4"/>
      <c r="C63" s="4"/>
      <c r="D63" s="4"/>
      <c r="E63" s="4" t="s">
        <v>48</v>
      </c>
      <c r="F63" s="44"/>
      <c r="G63" s="45"/>
    </row>
    <row r="64" spans="1:7" x14ac:dyDescent="0.25">
      <c r="A64" s="7"/>
      <c r="B64" s="4"/>
      <c r="C64" s="4"/>
      <c r="D64" s="4"/>
      <c r="E64" s="4"/>
      <c r="F64" s="44"/>
      <c r="G64" s="45"/>
    </row>
    <row r="65" spans="1:7" x14ac:dyDescent="0.25">
      <c r="A65" s="7"/>
      <c r="B65" s="4"/>
      <c r="C65" s="4" t="s">
        <v>23</v>
      </c>
      <c r="D65" s="4"/>
      <c r="E65" s="4"/>
      <c r="F65" s="44"/>
      <c r="G65" s="45"/>
    </row>
    <row r="66" spans="1:7" x14ac:dyDescent="0.25">
      <c r="A66" s="7"/>
      <c r="B66" s="31"/>
      <c r="C66" s="31"/>
      <c r="D66" s="32"/>
      <c r="E66" s="4"/>
      <c r="F66" s="44"/>
      <c r="G66" s="45"/>
    </row>
    <row r="67" spans="1:7" x14ac:dyDescent="0.25">
      <c r="A67" s="7"/>
      <c r="B67" s="32"/>
      <c r="C67" s="32"/>
      <c r="D67" s="30"/>
      <c r="E67" s="4"/>
      <c r="F67" s="44"/>
      <c r="G67" s="45"/>
    </row>
    <row r="68" spans="1:7" x14ac:dyDescent="0.25">
      <c r="A68" s="7"/>
      <c r="B68" s="30" t="s">
        <v>24</v>
      </c>
      <c r="C68" s="30"/>
      <c r="D68" s="4"/>
      <c r="E68" s="4"/>
      <c r="F68" s="44"/>
      <c r="G68" s="45"/>
    </row>
    <row r="69" spans="1:7" x14ac:dyDescent="0.25">
      <c r="A69" s="7"/>
      <c r="B69" s="4"/>
      <c r="C69" s="4"/>
      <c r="D69" s="4"/>
      <c r="E69" s="4"/>
      <c r="F69" s="44"/>
      <c r="G69" s="45"/>
    </row>
    <row r="70" spans="1:7" ht="15.75" thickBot="1" x14ac:dyDescent="0.3">
      <c r="A70" s="33" t="s">
        <v>25</v>
      </c>
      <c r="B70" s="34"/>
      <c r="C70" s="34"/>
      <c r="D70" s="34"/>
      <c r="E70" s="34"/>
      <c r="F70" s="68"/>
      <c r="G70" s="45"/>
    </row>
    <row r="71" spans="1:7" ht="15.75" thickTop="1" x14ac:dyDescent="0.25"/>
  </sheetData>
  <mergeCells count="1">
    <mergeCell ref="A3:F3"/>
  </mergeCells>
  <pageMargins left="0.39370078740157483" right="0.16" top="0.39370078740157483" bottom="0.81" header="0.31496062992125984" footer="0.31496062992125984"/>
  <pageSetup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G21"/>
  <sheetViews>
    <sheetView showGridLines="0" workbookViewId="0">
      <selection activeCell="A3" sqref="A3"/>
    </sheetView>
  </sheetViews>
  <sheetFormatPr baseColWidth="10" defaultRowHeight="15" x14ac:dyDescent="0.25"/>
  <cols>
    <col min="1" max="1" width="9.28515625" bestFit="1" customWidth="1"/>
    <col min="2" max="2" width="24.28515625" customWidth="1"/>
    <col min="3" max="3" width="23" customWidth="1"/>
    <col min="4" max="4" width="25" customWidth="1"/>
    <col min="5" max="5" width="24.7109375" customWidth="1"/>
    <col min="6" max="6" width="23" customWidth="1"/>
    <col min="7" max="7" width="25.42578125" customWidth="1"/>
  </cols>
  <sheetData>
    <row r="2" spans="1:7" ht="18.75" x14ac:dyDescent="0.3">
      <c r="A2" s="299">
        <f>+'1. Formato Conciliación'!C7</f>
        <v>42736</v>
      </c>
    </row>
    <row r="4" spans="1:7" ht="19.5" thickBot="1" x14ac:dyDescent="0.35">
      <c r="A4" s="321" t="s">
        <v>136</v>
      </c>
      <c r="B4" s="321"/>
      <c r="C4" s="321"/>
      <c r="D4" s="143"/>
      <c r="E4" s="143"/>
      <c r="F4" s="143"/>
      <c r="G4" s="143"/>
    </row>
    <row r="5" spans="1:7" ht="17.25" thickTop="1" thickBot="1" x14ac:dyDescent="0.3">
      <c r="A5" s="143"/>
      <c r="B5" s="143"/>
      <c r="C5" s="143"/>
      <c r="D5" s="143"/>
      <c r="E5" s="143"/>
      <c r="F5" s="143"/>
      <c r="G5" s="143"/>
    </row>
    <row r="6" spans="1:7" ht="15.75" x14ac:dyDescent="0.25">
      <c r="A6" s="160" t="s">
        <v>56</v>
      </c>
      <c r="B6" s="161" t="s">
        <v>116</v>
      </c>
      <c r="C6" s="161" t="s">
        <v>81</v>
      </c>
      <c r="D6" s="161" t="s">
        <v>117</v>
      </c>
      <c r="E6" s="161" t="s">
        <v>118</v>
      </c>
      <c r="F6" s="161" t="s">
        <v>119</v>
      </c>
      <c r="G6" s="161" t="s">
        <v>120</v>
      </c>
    </row>
    <row r="7" spans="1:7" ht="15.75" x14ac:dyDescent="0.25">
      <c r="A7" s="132">
        <v>42736</v>
      </c>
      <c r="B7" s="129">
        <v>0</v>
      </c>
      <c r="C7" s="129"/>
      <c r="D7" s="129"/>
      <c r="E7" s="130">
        <f t="shared" ref="E7:E18" si="0">SUM(C7:D7)</f>
        <v>0</v>
      </c>
      <c r="F7" s="129"/>
      <c r="G7" s="129">
        <f>+B7+E7-F7</f>
        <v>0</v>
      </c>
    </row>
    <row r="8" spans="1:7" ht="15.75" x14ac:dyDescent="0.25">
      <c r="A8" s="132">
        <v>42767</v>
      </c>
      <c r="B8" s="129">
        <f>+G7</f>
        <v>0</v>
      </c>
      <c r="C8" s="129"/>
      <c r="D8" s="129"/>
      <c r="E8" s="130">
        <f t="shared" si="0"/>
        <v>0</v>
      </c>
      <c r="F8" s="131"/>
      <c r="G8" s="133">
        <f t="shared" ref="G8:G18" si="1">+B8+E8-F8</f>
        <v>0</v>
      </c>
    </row>
    <row r="9" spans="1:7" ht="15.75" x14ac:dyDescent="0.25">
      <c r="A9" s="132">
        <v>42795</v>
      </c>
      <c r="B9" s="129">
        <f t="shared" ref="B9:B18" si="2">+G8</f>
        <v>0</v>
      </c>
      <c r="C9" s="129"/>
      <c r="D9" s="129"/>
      <c r="E9" s="130">
        <f t="shared" si="0"/>
        <v>0</v>
      </c>
      <c r="F9" s="131"/>
      <c r="G9" s="133">
        <f t="shared" si="1"/>
        <v>0</v>
      </c>
    </row>
    <row r="10" spans="1:7" ht="15.75" x14ac:dyDescent="0.25">
      <c r="A10" s="132">
        <v>42826</v>
      </c>
      <c r="B10" s="129">
        <f t="shared" si="2"/>
        <v>0</v>
      </c>
      <c r="C10" s="129"/>
      <c r="D10" s="129"/>
      <c r="E10" s="130">
        <f t="shared" si="0"/>
        <v>0</v>
      </c>
      <c r="F10" s="131"/>
      <c r="G10" s="133">
        <f t="shared" si="1"/>
        <v>0</v>
      </c>
    </row>
    <row r="11" spans="1:7" ht="15.75" x14ac:dyDescent="0.25">
      <c r="A11" s="132">
        <v>42856</v>
      </c>
      <c r="B11" s="129">
        <f t="shared" si="2"/>
        <v>0</v>
      </c>
      <c r="C11" s="129"/>
      <c r="D11" s="129"/>
      <c r="E11" s="130">
        <f t="shared" si="0"/>
        <v>0</v>
      </c>
      <c r="F11" s="131"/>
      <c r="G11" s="133">
        <f t="shared" si="1"/>
        <v>0</v>
      </c>
    </row>
    <row r="12" spans="1:7" ht="15.75" x14ac:dyDescent="0.25">
      <c r="A12" s="132">
        <v>42887</v>
      </c>
      <c r="B12" s="129">
        <f t="shared" si="2"/>
        <v>0</v>
      </c>
      <c r="C12" s="129"/>
      <c r="D12" s="129"/>
      <c r="E12" s="130">
        <f t="shared" si="0"/>
        <v>0</v>
      </c>
      <c r="F12" s="131"/>
      <c r="G12" s="133">
        <f t="shared" si="1"/>
        <v>0</v>
      </c>
    </row>
    <row r="13" spans="1:7" ht="15.75" x14ac:dyDescent="0.25">
      <c r="A13" s="132">
        <v>42917</v>
      </c>
      <c r="B13" s="129">
        <f t="shared" si="2"/>
        <v>0</v>
      </c>
      <c r="C13" s="129"/>
      <c r="D13" s="129"/>
      <c r="E13" s="130">
        <f t="shared" si="0"/>
        <v>0</v>
      </c>
      <c r="F13" s="131"/>
      <c r="G13" s="133">
        <f t="shared" si="1"/>
        <v>0</v>
      </c>
    </row>
    <row r="14" spans="1:7" ht="15.75" x14ac:dyDescent="0.25">
      <c r="A14" s="132">
        <v>42948</v>
      </c>
      <c r="B14" s="129">
        <f t="shared" si="2"/>
        <v>0</v>
      </c>
      <c r="C14" s="129"/>
      <c r="D14" s="129"/>
      <c r="E14" s="130">
        <f t="shared" si="0"/>
        <v>0</v>
      </c>
      <c r="F14" s="131"/>
      <c r="G14" s="133">
        <f t="shared" si="1"/>
        <v>0</v>
      </c>
    </row>
    <row r="15" spans="1:7" ht="15.75" x14ac:dyDescent="0.25">
      <c r="A15" s="132">
        <v>42979</v>
      </c>
      <c r="B15" s="129">
        <f t="shared" si="2"/>
        <v>0</v>
      </c>
      <c r="C15" s="129"/>
      <c r="D15" s="129"/>
      <c r="E15" s="130">
        <f t="shared" si="0"/>
        <v>0</v>
      </c>
      <c r="F15" s="131"/>
      <c r="G15" s="133">
        <f t="shared" si="1"/>
        <v>0</v>
      </c>
    </row>
    <row r="16" spans="1:7" ht="15.75" x14ac:dyDescent="0.25">
      <c r="A16" s="132">
        <v>43009</v>
      </c>
      <c r="B16" s="129">
        <f t="shared" si="2"/>
        <v>0</v>
      </c>
      <c r="C16" s="129"/>
      <c r="D16" s="129"/>
      <c r="E16" s="130">
        <f t="shared" si="0"/>
        <v>0</v>
      </c>
      <c r="F16" s="131"/>
      <c r="G16" s="133">
        <f t="shared" si="1"/>
        <v>0</v>
      </c>
    </row>
    <row r="17" spans="1:7" ht="15.75" x14ac:dyDescent="0.25">
      <c r="A17" s="132">
        <v>43040</v>
      </c>
      <c r="B17" s="129">
        <f t="shared" si="2"/>
        <v>0</v>
      </c>
      <c r="C17" s="129"/>
      <c r="D17" s="129"/>
      <c r="E17" s="130">
        <f t="shared" si="0"/>
        <v>0</v>
      </c>
      <c r="F17" s="131"/>
      <c r="G17" s="133">
        <f t="shared" si="1"/>
        <v>0</v>
      </c>
    </row>
    <row r="18" spans="1:7" ht="16.5" thickBot="1" x14ac:dyDescent="0.3">
      <c r="A18" s="132">
        <v>43070</v>
      </c>
      <c r="B18" s="129">
        <f t="shared" si="2"/>
        <v>0</v>
      </c>
      <c r="C18" s="134"/>
      <c r="D18" s="134"/>
      <c r="E18" s="130">
        <f t="shared" si="0"/>
        <v>0</v>
      </c>
      <c r="F18" s="135"/>
      <c r="G18" s="136">
        <f t="shared" si="1"/>
        <v>0</v>
      </c>
    </row>
    <row r="20" spans="1:7" ht="15.75" x14ac:dyDescent="0.25">
      <c r="D20" s="157"/>
      <c r="G20" s="70"/>
    </row>
    <row r="21" spans="1:7" x14ac:dyDescent="0.25">
      <c r="D21" s="70"/>
    </row>
  </sheetData>
  <mergeCells count="1">
    <mergeCell ref="A4:C4"/>
  </mergeCells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4"/>
  <sheetViews>
    <sheetView showGridLines="0" topLeftCell="A4" zoomScaleNormal="100" workbookViewId="0">
      <selection activeCell="A8" sqref="A8:A19"/>
    </sheetView>
  </sheetViews>
  <sheetFormatPr baseColWidth="10" defaultRowHeight="15" x14ac:dyDescent="0.25"/>
  <cols>
    <col min="2" max="2" width="18.28515625" bestFit="1" customWidth="1"/>
    <col min="3" max="3" width="18.85546875" customWidth="1"/>
    <col min="4" max="4" width="18.140625" customWidth="1"/>
    <col min="5" max="5" width="18.28515625" bestFit="1" customWidth="1"/>
    <col min="6" max="6" width="19.140625" customWidth="1"/>
    <col min="7" max="7" width="20.42578125" bestFit="1" customWidth="1"/>
  </cols>
  <sheetData>
    <row r="1" spans="1:8" ht="19.5" thickBot="1" x14ac:dyDescent="0.35">
      <c r="A1" s="300">
        <f>+'1. Formato Conciliación'!C7</f>
        <v>42736</v>
      </c>
    </row>
    <row r="2" spans="1:8" ht="15.75" thickTop="1" x14ac:dyDescent="0.25"/>
    <row r="3" spans="1:8" ht="19.5" thickBot="1" x14ac:dyDescent="0.35">
      <c r="A3" s="173" t="s">
        <v>132</v>
      </c>
      <c r="B3" s="143"/>
      <c r="C3" s="143"/>
      <c r="D3" s="143"/>
      <c r="E3" s="143"/>
    </row>
    <row r="4" spans="1:8" ht="16.5" thickTop="1" x14ac:dyDescent="0.25">
      <c r="A4" s="143"/>
      <c r="B4" s="143"/>
      <c r="C4" s="143"/>
      <c r="D4" s="143"/>
      <c r="E4" s="143"/>
    </row>
    <row r="5" spans="1:8" ht="16.5" thickBot="1" x14ac:dyDescent="0.3">
      <c r="A5" s="143"/>
      <c r="B5" s="143"/>
      <c r="C5" s="143"/>
      <c r="D5" s="143"/>
      <c r="E5" s="152"/>
    </row>
    <row r="6" spans="1:8" ht="16.5" thickBot="1" x14ac:dyDescent="0.3">
      <c r="A6" s="143"/>
      <c r="B6" s="322" t="s">
        <v>84</v>
      </c>
      <c r="C6" s="323"/>
      <c r="D6" s="324"/>
      <c r="E6" s="143"/>
    </row>
    <row r="7" spans="1:8" ht="47.25" x14ac:dyDescent="0.25">
      <c r="A7" s="163" t="s">
        <v>58</v>
      </c>
      <c r="B7" s="162" t="s">
        <v>133</v>
      </c>
      <c r="C7" s="162" t="s">
        <v>134</v>
      </c>
      <c r="D7" s="162" t="s">
        <v>135</v>
      </c>
      <c r="E7" s="164" t="s">
        <v>59</v>
      </c>
      <c r="F7" s="104"/>
    </row>
    <row r="8" spans="1:8" x14ac:dyDescent="0.25">
      <c r="A8" s="121">
        <v>42736</v>
      </c>
      <c r="B8" s="106"/>
      <c r="C8" s="106"/>
      <c r="D8" s="106"/>
      <c r="E8" s="122"/>
      <c r="F8" s="70"/>
      <c r="H8" s="70"/>
    </row>
    <row r="9" spans="1:8" x14ac:dyDescent="0.25">
      <c r="A9" s="121">
        <v>42767</v>
      </c>
      <c r="B9" s="106"/>
      <c r="C9" s="106"/>
      <c r="D9" s="106"/>
      <c r="E9" s="122"/>
      <c r="F9" s="70"/>
      <c r="G9" s="70"/>
      <c r="H9" s="70"/>
    </row>
    <row r="10" spans="1:8" x14ac:dyDescent="0.25">
      <c r="A10" s="121">
        <v>42795</v>
      </c>
      <c r="B10" s="106"/>
      <c r="C10" s="106"/>
      <c r="D10" s="106"/>
      <c r="E10" s="122"/>
      <c r="F10" s="70"/>
      <c r="G10" s="70"/>
      <c r="H10" s="70"/>
    </row>
    <row r="11" spans="1:8" x14ac:dyDescent="0.25">
      <c r="A11" s="121">
        <v>42826</v>
      </c>
      <c r="B11" s="106"/>
      <c r="C11" s="106"/>
      <c r="D11" s="106"/>
      <c r="E11" s="122"/>
      <c r="F11" s="70"/>
      <c r="G11" s="70"/>
      <c r="H11" s="70"/>
    </row>
    <row r="12" spans="1:8" x14ac:dyDescent="0.25">
      <c r="A12" s="121">
        <v>42856</v>
      </c>
      <c r="B12" s="106"/>
      <c r="C12" s="106"/>
      <c r="D12" s="106"/>
      <c r="E12" s="122"/>
      <c r="F12" s="70"/>
      <c r="G12" s="70"/>
      <c r="H12" s="70"/>
    </row>
    <row r="13" spans="1:8" x14ac:dyDescent="0.25">
      <c r="A13" s="121">
        <v>42887</v>
      </c>
      <c r="B13" s="106"/>
      <c r="C13" s="153"/>
      <c r="D13" s="153"/>
      <c r="E13" s="122"/>
      <c r="F13" s="70"/>
      <c r="G13" s="70"/>
      <c r="H13" s="70"/>
    </row>
    <row r="14" spans="1:8" x14ac:dyDescent="0.25">
      <c r="A14" s="121">
        <v>42917</v>
      </c>
      <c r="B14" s="106"/>
      <c r="C14" s="106"/>
      <c r="D14" s="106"/>
      <c r="E14" s="122"/>
      <c r="F14" s="70"/>
      <c r="G14" s="70"/>
      <c r="H14" s="70"/>
    </row>
    <row r="15" spans="1:8" x14ac:dyDescent="0.25">
      <c r="A15" s="121">
        <v>42948</v>
      </c>
      <c r="B15" s="106"/>
      <c r="C15" s="106"/>
      <c r="D15" s="106"/>
      <c r="E15" s="122"/>
      <c r="F15" s="70"/>
      <c r="G15" s="70"/>
      <c r="H15" s="70"/>
    </row>
    <row r="16" spans="1:8" x14ac:dyDescent="0.25">
      <c r="A16" s="121">
        <v>42979</v>
      </c>
      <c r="B16" s="106"/>
      <c r="C16" s="156"/>
      <c r="D16" s="156"/>
      <c r="E16" s="122"/>
      <c r="F16" s="70"/>
      <c r="G16" s="70"/>
      <c r="H16" s="70"/>
    </row>
    <row r="17" spans="1:8" x14ac:dyDescent="0.25">
      <c r="A17" s="121">
        <v>43009</v>
      </c>
      <c r="B17" s="106"/>
      <c r="C17" s="106"/>
      <c r="D17" s="106"/>
      <c r="E17" s="106"/>
      <c r="F17" s="70"/>
      <c r="G17" s="70"/>
      <c r="H17" s="70"/>
    </row>
    <row r="18" spans="1:8" x14ac:dyDescent="0.25">
      <c r="A18" s="121">
        <v>43040</v>
      </c>
      <c r="B18" s="106"/>
      <c r="C18" s="106"/>
      <c r="D18" s="106"/>
      <c r="E18" s="106"/>
      <c r="F18" s="70"/>
      <c r="G18" s="70"/>
      <c r="H18" s="70"/>
    </row>
    <row r="19" spans="1:8" x14ac:dyDescent="0.25">
      <c r="A19" s="121">
        <v>43070</v>
      </c>
      <c r="B19" s="106"/>
      <c r="C19" s="106"/>
      <c r="D19" s="106"/>
      <c r="E19" s="122"/>
      <c r="F19" s="70"/>
      <c r="G19" s="70"/>
      <c r="H19" s="70"/>
    </row>
    <row r="20" spans="1:8" ht="16.5" thickBot="1" x14ac:dyDescent="0.3">
      <c r="A20" s="126" t="s">
        <v>60</v>
      </c>
      <c r="B20" s="127">
        <f>SUM(B7:B19)</f>
        <v>0</v>
      </c>
      <c r="C20" s="127">
        <f>SUM(C7:C19)</f>
        <v>0</v>
      </c>
      <c r="D20" s="127">
        <f>SUM(D7:D19)</f>
        <v>0</v>
      </c>
      <c r="E20" s="128">
        <f>SUM(E7:E19)</f>
        <v>0</v>
      </c>
      <c r="F20" s="70"/>
      <c r="G20" s="70"/>
      <c r="H20" s="70"/>
    </row>
    <row r="21" spans="1:8" x14ac:dyDescent="0.25">
      <c r="F21" s="70"/>
      <c r="G21" s="70"/>
      <c r="H21" s="70"/>
    </row>
    <row r="22" spans="1:8" x14ac:dyDescent="0.25">
      <c r="B22" s="70"/>
      <c r="C22" s="70"/>
      <c r="D22" s="70"/>
      <c r="E22" s="70"/>
      <c r="F22" s="70"/>
      <c r="G22" s="70"/>
      <c r="H22" s="70"/>
    </row>
    <row r="23" spans="1:8" x14ac:dyDescent="0.25">
      <c r="E23" s="70"/>
      <c r="F23" s="70"/>
      <c r="G23" s="70"/>
      <c r="H23" s="70"/>
    </row>
    <row r="24" spans="1:8" x14ac:dyDescent="0.25">
      <c r="F24" s="70"/>
      <c r="G24" s="70"/>
      <c r="H24" s="70"/>
    </row>
  </sheetData>
  <mergeCells count="1">
    <mergeCell ref="B6:D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24"/>
  <sheetViews>
    <sheetView showGridLines="0" tabSelected="1" zoomScaleNormal="100" workbookViewId="0">
      <selection activeCell="A6" sqref="A6:A17"/>
    </sheetView>
  </sheetViews>
  <sheetFormatPr baseColWidth="10" defaultRowHeight="15" x14ac:dyDescent="0.25"/>
  <cols>
    <col min="2" max="2" width="20.42578125" bestFit="1" customWidth="1"/>
    <col min="3" max="6" width="16.7109375" customWidth="1"/>
    <col min="7" max="7" width="17.42578125" bestFit="1" customWidth="1"/>
    <col min="8" max="8" width="16.42578125" bestFit="1" customWidth="1"/>
  </cols>
  <sheetData>
    <row r="1" spans="1:9" ht="19.5" thickBot="1" x14ac:dyDescent="0.35">
      <c r="A1" s="300">
        <f>+'1. Formato Conciliación'!C7</f>
        <v>42736</v>
      </c>
    </row>
    <row r="2" spans="1:9" ht="15.75" thickTop="1" x14ac:dyDescent="0.25"/>
    <row r="3" spans="1:9" ht="16.5" thickBot="1" x14ac:dyDescent="0.3">
      <c r="A3" s="325" t="s">
        <v>102</v>
      </c>
      <c r="B3" s="325"/>
    </row>
    <row r="4" spans="1:9" ht="16.5" thickTop="1" thickBot="1" x14ac:dyDescent="0.3"/>
    <row r="5" spans="1:9" ht="47.25" x14ac:dyDescent="0.25">
      <c r="A5" s="165" t="s">
        <v>56</v>
      </c>
      <c r="B5" s="166" t="s">
        <v>61</v>
      </c>
      <c r="C5" s="166" t="s">
        <v>81</v>
      </c>
      <c r="D5" s="167" t="s">
        <v>82</v>
      </c>
      <c r="E5" s="167" t="s">
        <v>83</v>
      </c>
      <c r="F5" s="166" t="s">
        <v>99</v>
      </c>
      <c r="G5" s="168" t="s">
        <v>62</v>
      </c>
      <c r="H5" s="70"/>
    </row>
    <row r="6" spans="1:9" x14ac:dyDescent="0.25">
      <c r="A6" s="121">
        <v>42736</v>
      </c>
      <c r="B6" s="106">
        <v>0</v>
      </c>
      <c r="C6" s="106"/>
      <c r="D6" s="106">
        <v>0</v>
      </c>
      <c r="E6" s="106">
        <v>0</v>
      </c>
      <c r="F6" s="106"/>
      <c r="G6" s="122">
        <f>+B6+C6+D6+E6-F6</f>
        <v>0</v>
      </c>
      <c r="H6" s="70"/>
      <c r="I6" s="70"/>
    </row>
    <row r="7" spans="1:9" x14ac:dyDescent="0.25">
      <c r="A7" s="121">
        <v>42767</v>
      </c>
      <c r="B7" s="106">
        <f>+G6</f>
        <v>0</v>
      </c>
      <c r="C7" s="106"/>
      <c r="D7" s="106">
        <v>0</v>
      </c>
      <c r="E7" s="106">
        <v>0</v>
      </c>
      <c r="F7" s="106"/>
      <c r="G7" s="122">
        <f t="shared" ref="G7:G17" si="0">+B7+C7+D7+E7-F7</f>
        <v>0</v>
      </c>
      <c r="H7" s="70"/>
      <c r="I7" s="70"/>
    </row>
    <row r="8" spans="1:9" x14ac:dyDescent="0.25">
      <c r="A8" s="121">
        <v>42795</v>
      </c>
      <c r="B8" s="106">
        <f>+G7</f>
        <v>0</v>
      </c>
      <c r="C8" s="106"/>
      <c r="D8" s="106">
        <v>0</v>
      </c>
      <c r="E8" s="106">
        <v>0</v>
      </c>
      <c r="F8" s="106"/>
      <c r="G8" s="122">
        <f t="shared" si="0"/>
        <v>0</v>
      </c>
      <c r="H8" s="70"/>
      <c r="I8" s="70"/>
    </row>
    <row r="9" spans="1:9" x14ac:dyDescent="0.25">
      <c r="A9" s="121">
        <v>42826</v>
      </c>
      <c r="B9" s="106">
        <f t="shared" ref="B9:B17" si="1">+G8</f>
        <v>0</v>
      </c>
      <c r="C9" s="106"/>
      <c r="D9" s="106">
        <v>0</v>
      </c>
      <c r="E9" s="106">
        <v>0</v>
      </c>
      <c r="F9" s="106"/>
      <c r="G9" s="122">
        <f t="shared" si="0"/>
        <v>0</v>
      </c>
      <c r="H9" s="70"/>
      <c r="I9" s="70"/>
    </row>
    <row r="10" spans="1:9" x14ac:dyDescent="0.25">
      <c r="A10" s="121">
        <v>42856</v>
      </c>
      <c r="B10" s="106">
        <f t="shared" si="1"/>
        <v>0</v>
      </c>
      <c r="C10" s="106"/>
      <c r="D10" s="106">
        <v>0</v>
      </c>
      <c r="E10" s="106">
        <v>0</v>
      </c>
      <c r="F10" s="106"/>
      <c r="G10" s="122">
        <f t="shared" si="0"/>
        <v>0</v>
      </c>
      <c r="H10" s="70"/>
      <c r="I10" s="70"/>
    </row>
    <row r="11" spans="1:9" x14ac:dyDescent="0.25">
      <c r="A11" s="121">
        <v>42887</v>
      </c>
      <c r="B11" s="106">
        <f t="shared" si="1"/>
        <v>0</v>
      </c>
      <c r="C11" s="106"/>
      <c r="D11" s="106">
        <v>0</v>
      </c>
      <c r="E11" s="106">
        <v>0</v>
      </c>
      <c r="F11" s="106"/>
      <c r="G11" s="122">
        <f>+B11+C11+D11+E11-F11</f>
        <v>0</v>
      </c>
      <c r="H11" s="70"/>
      <c r="I11" s="70"/>
    </row>
    <row r="12" spans="1:9" x14ac:dyDescent="0.25">
      <c r="A12" s="121">
        <v>42917</v>
      </c>
      <c r="B12" s="106">
        <f t="shared" si="1"/>
        <v>0</v>
      </c>
      <c r="C12" s="106"/>
      <c r="D12" s="106">
        <v>0</v>
      </c>
      <c r="E12" s="106">
        <v>0</v>
      </c>
      <c r="F12" s="106"/>
      <c r="G12" s="122">
        <f t="shared" si="0"/>
        <v>0</v>
      </c>
      <c r="H12" s="70"/>
      <c r="I12" s="70"/>
    </row>
    <row r="13" spans="1:9" x14ac:dyDescent="0.25">
      <c r="A13" s="121">
        <v>42948</v>
      </c>
      <c r="B13" s="106">
        <f t="shared" si="1"/>
        <v>0</v>
      </c>
      <c r="C13" s="106"/>
      <c r="D13" s="106">
        <v>0</v>
      </c>
      <c r="E13" s="106">
        <v>0</v>
      </c>
      <c r="F13" s="106"/>
      <c r="G13" s="122">
        <f t="shared" si="0"/>
        <v>0</v>
      </c>
      <c r="H13" s="70"/>
      <c r="I13" s="70"/>
    </row>
    <row r="14" spans="1:9" x14ac:dyDescent="0.25">
      <c r="A14" s="121">
        <v>42979</v>
      </c>
      <c r="B14" s="106">
        <f t="shared" si="1"/>
        <v>0</v>
      </c>
      <c r="C14" s="106"/>
      <c r="D14" s="106">
        <v>0</v>
      </c>
      <c r="E14" s="106">
        <v>0</v>
      </c>
      <c r="F14" s="106"/>
      <c r="G14" s="122">
        <f t="shared" si="0"/>
        <v>0</v>
      </c>
      <c r="H14" s="70"/>
      <c r="I14" s="70"/>
    </row>
    <row r="15" spans="1:9" x14ac:dyDescent="0.25">
      <c r="A15" s="121">
        <v>43009</v>
      </c>
      <c r="B15" s="106">
        <f t="shared" si="1"/>
        <v>0</v>
      </c>
      <c r="C15" s="106"/>
      <c r="D15" s="106">
        <v>0</v>
      </c>
      <c r="E15" s="106">
        <v>0</v>
      </c>
      <c r="F15" s="106"/>
      <c r="G15" s="122">
        <f t="shared" si="0"/>
        <v>0</v>
      </c>
      <c r="H15" s="70"/>
      <c r="I15" s="70"/>
    </row>
    <row r="16" spans="1:9" x14ac:dyDescent="0.25">
      <c r="A16" s="121">
        <v>43040</v>
      </c>
      <c r="B16" s="106">
        <f t="shared" si="1"/>
        <v>0</v>
      </c>
      <c r="C16" s="106"/>
      <c r="D16" s="106">
        <v>0</v>
      </c>
      <c r="E16" s="106">
        <v>0</v>
      </c>
      <c r="F16" s="106"/>
      <c r="G16" s="122">
        <f t="shared" si="0"/>
        <v>0</v>
      </c>
      <c r="H16" s="70"/>
      <c r="I16" s="70"/>
    </row>
    <row r="17" spans="1:9" ht="15.75" thickBot="1" x14ac:dyDescent="0.3">
      <c r="A17" s="121">
        <v>43070</v>
      </c>
      <c r="B17" s="106">
        <f t="shared" si="1"/>
        <v>0</v>
      </c>
      <c r="C17" s="123"/>
      <c r="D17" s="123">
        <v>0</v>
      </c>
      <c r="E17" s="123">
        <v>0</v>
      </c>
      <c r="F17" s="123"/>
      <c r="G17" s="124">
        <f t="shared" si="0"/>
        <v>0</v>
      </c>
      <c r="H17" s="70"/>
      <c r="I17" s="70"/>
    </row>
    <row r="18" spans="1:9" x14ac:dyDescent="0.25">
      <c r="C18" s="70"/>
      <c r="D18" s="70"/>
      <c r="E18" s="70"/>
      <c r="F18" s="70"/>
      <c r="G18" s="70"/>
      <c r="H18" s="70"/>
      <c r="I18" s="70"/>
    </row>
    <row r="19" spans="1:9" x14ac:dyDescent="0.25">
      <c r="C19" s="70"/>
      <c r="D19" s="70"/>
      <c r="E19" s="70"/>
      <c r="F19" s="70"/>
      <c r="G19" s="70"/>
      <c r="H19" s="70"/>
      <c r="I19" s="70"/>
    </row>
    <row r="20" spans="1:9" ht="15.75" x14ac:dyDescent="0.25">
      <c r="C20" s="70"/>
      <c r="D20" s="70"/>
      <c r="E20" s="129"/>
      <c r="F20" s="70"/>
      <c r="G20" s="70"/>
      <c r="H20" s="70"/>
      <c r="I20" s="70"/>
    </row>
    <row r="21" spans="1:9" x14ac:dyDescent="0.25">
      <c r="C21" s="70"/>
      <c r="D21" s="70"/>
      <c r="E21" s="70"/>
      <c r="F21" s="70"/>
      <c r="G21" s="70"/>
      <c r="H21" s="70"/>
      <c r="I21" s="70"/>
    </row>
    <row r="22" spans="1:9" x14ac:dyDescent="0.25">
      <c r="C22" s="70"/>
      <c r="D22" s="70"/>
      <c r="E22" s="70"/>
      <c r="F22" s="70"/>
      <c r="G22" s="70"/>
      <c r="H22" s="154"/>
      <c r="I22" s="70"/>
    </row>
    <row r="24" spans="1:9" x14ac:dyDescent="0.25">
      <c r="H24" s="70"/>
    </row>
  </sheetData>
  <mergeCells count="1">
    <mergeCell ref="A3:B3"/>
  </mergeCells>
  <pageMargins left="0.7" right="0.7" top="0.75" bottom="0.75" header="0.3" footer="0.3"/>
  <pageSetup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5"/>
  <sheetViews>
    <sheetView showGridLines="0" topLeftCell="D6" workbookViewId="0">
      <selection activeCell="K20" sqref="K20"/>
    </sheetView>
  </sheetViews>
  <sheetFormatPr baseColWidth="10" defaultRowHeight="15" x14ac:dyDescent="0.25"/>
  <cols>
    <col min="1" max="1" width="12.28515625" customWidth="1"/>
    <col min="2" max="2" width="20" customWidth="1"/>
    <col min="3" max="3" width="20.7109375" customWidth="1"/>
    <col min="4" max="4" width="19.42578125" customWidth="1"/>
    <col min="5" max="5" width="16.42578125" bestFit="1" customWidth="1"/>
    <col min="6" max="6" width="7.28515625" customWidth="1"/>
    <col min="7" max="7" width="20.42578125" customWidth="1"/>
    <col min="8" max="8" width="19.28515625" bestFit="1" customWidth="1"/>
    <col min="9" max="9" width="18.28515625" bestFit="1" customWidth="1"/>
    <col min="10" max="10" width="19.28515625" bestFit="1" customWidth="1"/>
  </cols>
  <sheetData>
    <row r="2" spans="1:10" ht="15.75" x14ac:dyDescent="0.25">
      <c r="A2" s="326">
        <f>+'1. Formato Conciliación'!C7</f>
        <v>42736</v>
      </c>
      <c r="B2" s="327"/>
      <c r="C2" s="327"/>
      <c r="D2" s="327"/>
      <c r="E2" s="143"/>
      <c r="F2" s="143"/>
      <c r="G2" s="143"/>
      <c r="H2" s="143"/>
      <c r="I2" s="143"/>
      <c r="J2" s="143"/>
    </row>
    <row r="3" spans="1:10" ht="15.75" x14ac:dyDescent="0.25">
      <c r="A3" s="143"/>
      <c r="B3" s="143"/>
      <c r="C3" s="143"/>
      <c r="D3" s="143"/>
      <c r="E3" s="143"/>
      <c r="F3" s="143"/>
      <c r="G3" s="143"/>
      <c r="H3" s="143"/>
      <c r="I3" s="143"/>
      <c r="J3" s="143"/>
    </row>
    <row r="4" spans="1:10" ht="19.5" thickBot="1" x14ac:dyDescent="0.35">
      <c r="A4" s="172" t="s">
        <v>110</v>
      </c>
      <c r="B4" s="144"/>
      <c r="C4" s="143"/>
      <c r="D4" s="143"/>
      <c r="E4" s="143"/>
      <c r="F4" s="143"/>
      <c r="G4" s="143"/>
      <c r="H4" s="143"/>
      <c r="I4" s="143"/>
      <c r="J4" s="143"/>
    </row>
    <row r="5" spans="1:10" ht="16.5" thickTop="1" x14ac:dyDescent="0.25">
      <c r="A5" s="143"/>
      <c r="B5" s="143"/>
      <c r="C5" s="143"/>
      <c r="D5" s="143"/>
      <c r="E5" s="143"/>
      <c r="F5" s="143"/>
      <c r="G5" s="143"/>
      <c r="H5" s="143"/>
      <c r="I5" s="143"/>
      <c r="J5" s="143"/>
    </row>
    <row r="6" spans="1:10" ht="15.75" x14ac:dyDescent="0.25">
      <c r="B6" s="146"/>
      <c r="C6" s="145"/>
      <c r="D6" s="147"/>
      <c r="E6" s="143"/>
      <c r="F6" s="143"/>
      <c r="G6" s="143"/>
      <c r="H6" s="143"/>
      <c r="I6" s="143"/>
      <c r="J6" s="143"/>
    </row>
    <row r="7" spans="1:10" ht="15.75" x14ac:dyDescent="0.25">
      <c r="A7" s="148" t="s">
        <v>95</v>
      </c>
      <c r="B7" s="146"/>
      <c r="C7" s="145"/>
      <c r="D7" s="147"/>
      <c r="E7" s="143"/>
      <c r="F7" s="143"/>
      <c r="G7" s="143" t="s">
        <v>137</v>
      </c>
      <c r="H7" s="143"/>
      <c r="I7" s="143"/>
      <c r="J7" s="143"/>
    </row>
    <row r="8" spans="1:10" ht="16.5" thickBot="1" x14ac:dyDescent="0.3">
      <c r="A8" s="149"/>
      <c r="B8" s="145"/>
      <c r="C8" s="150"/>
      <c r="D8" s="145"/>
      <c r="E8" s="143"/>
      <c r="F8" s="143"/>
      <c r="G8" s="143"/>
      <c r="H8" s="143"/>
      <c r="I8" s="143"/>
      <c r="J8" s="143"/>
    </row>
    <row r="9" spans="1:10" ht="63" x14ac:dyDescent="0.25">
      <c r="A9" s="167" t="s">
        <v>92</v>
      </c>
      <c r="B9" s="167" t="s">
        <v>111</v>
      </c>
      <c r="C9" s="167" t="s">
        <v>112</v>
      </c>
      <c r="D9" s="167" t="s">
        <v>100</v>
      </c>
      <c r="E9" s="167" t="s">
        <v>113</v>
      </c>
      <c r="G9" s="169" t="s">
        <v>89</v>
      </c>
      <c r="H9" s="167" t="s">
        <v>114</v>
      </c>
      <c r="I9" s="167" t="s">
        <v>115</v>
      </c>
      <c r="J9" s="167" t="s">
        <v>88</v>
      </c>
    </row>
    <row r="10" spans="1:10" x14ac:dyDescent="0.25">
      <c r="A10" s="73">
        <v>2016</v>
      </c>
      <c r="B10" s="106"/>
      <c r="C10" s="137"/>
      <c r="D10" s="137"/>
      <c r="E10" s="155">
        <f>+B10-C10-D10</f>
        <v>0</v>
      </c>
      <c r="G10" s="139">
        <v>42736</v>
      </c>
      <c r="H10" s="140"/>
      <c r="I10" s="141"/>
      <c r="J10" s="112">
        <f>+H10+I10</f>
        <v>0</v>
      </c>
    </row>
    <row r="11" spans="1:10" x14ac:dyDescent="0.25">
      <c r="A11" s="73">
        <v>2017</v>
      </c>
      <c r="B11" s="106"/>
      <c r="C11" s="137"/>
      <c r="D11" s="137"/>
      <c r="E11" s="155">
        <f>+B11-C11-D11</f>
        <v>0</v>
      </c>
      <c r="G11" s="139">
        <v>42767</v>
      </c>
      <c r="H11" s="142"/>
      <c r="I11" s="114"/>
      <c r="J11" s="112">
        <f t="shared" ref="J11:J21" si="0">+H11+I11</f>
        <v>0</v>
      </c>
    </row>
    <row r="12" spans="1:10" x14ac:dyDescent="0.25">
      <c r="A12" s="73">
        <v>2018</v>
      </c>
      <c r="B12" s="158"/>
      <c r="C12" s="159"/>
      <c r="D12" s="159"/>
      <c r="E12" s="155">
        <f>+B12-C12-D12</f>
        <v>0</v>
      </c>
      <c r="G12" s="139">
        <v>42795</v>
      </c>
      <c r="H12" s="142"/>
      <c r="I12" s="114"/>
      <c r="J12" s="112">
        <f t="shared" si="0"/>
        <v>0</v>
      </c>
    </row>
    <row r="13" spans="1:10" x14ac:dyDescent="0.25">
      <c r="A13" s="73">
        <v>2019</v>
      </c>
      <c r="B13" s="158"/>
      <c r="C13" s="159"/>
      <c r="D13" s="108"/>
      <c r="E13" s="155">
        <f t="shared" ref="E13:E21" si="1">+B13-C13-D13</f>
        <v>0</v>
      </c>
      <c r="G13" s="139">
        <v>42826</v>
      </c>
      <c r="H13" s="142"/>
      <c r="I13" s="114"/>
      <c r="J13" s="112">
        <f t="shared" si="0"/>
        <v>0</v>
      </c>
    </row>
    <row r="14" spans="1:10" x14ac:dyDescent="0.25">
      <c r="A14" s="73">
        <v>2020</v>
      </c>
      <c r="B14" s="158"/>
      <c r="C14" s="159"/>
      <c r="D14" s="159"/>
      <c r="E14" s="155">
        <f t="shared" si="1"/>
        <v>0</v>
      </c>
      <c r="G14" s="139">
        <v>42856</v>
      </c>
      <c r="H14" s="142"/>
      <c r="I14" s="141"/>
      <c r="J14" s="112">
        <f t="shared" si="0"/>
        <v>0</v>
      </c>
    </row>
    <row r="15" spans="1:10" x14ac:dyDescent="0.25">
      <c r="A15" s="73">
        <v>2021</v>
      </c>
      <c r="B15" s="158"/>
      <c r="C15" s="159"/>
      <c r="D15" s="108"/>
      <c r="E15" s="155">
        <f t="shared" si="1"/>
        <v>0</v>
      </c>
      <c r="G15" s="139">
        <v>42887</v>
      </c>
      <c r="H15" s="142"/>
      <c r="I15" s="141"/>
      <c r="J15" s="112">
        <f t="shared" si="0"/>
        <v>0</v>
      </c>
    </row>
    <row r="16" spans="1:10" x14ac:dyDescent="0.25">
      <c r="A16" s="73">
        <v>2022</v>
      </c>
      <c r="B16" s="158"/>
      <c r="C16" s="159"/>
      <c r="D16" s="108"/>
      <c r="E16" s="155">
        <f t="shared" si="1"/>
        <v>0</v>
      </c>
      <c r="G16" s="139">
        <v>42917</v>
      </c>
      <c r="H16" s="142"/>
      <c r="I16" s="114"/>
      <c r="J16" s="112">
        <f t="shared" si="0"/>
        <v>0</v>
      </c>
    </row>
    <row r="17" spans="1:10" x14ac:dyDescent="0.25">
      <c r="A17" s="73">
        <v>2023</v>
      </c>
      <c r="B17" s="158"/>
      <c r="C17" s="159"/>
      <c r="D17" s="108"/>
      <c r="E17" s="155">
        <f t="shared" si="1"/>
        <v>0</v>
      </c>
      <c r="G17" s="139">
        <v>42948</v>
      </c>
      <c r="H17" s="142"/>
      <c r="I17" s="114"/>
      <c r="J17" s="112">
        <f t="shared" si="0"/>
        <v>0</v>
      </c>
    </row>
    <row r="18" spans="1:10" x14ac:dyDescent="0.25">
      <c r="A18" s="111"/>
      <c r="B18" s="158"/>
      <c r="C18" s="159"/>
      <c r="D18" s="108"/>
      <c r="E18" s="155">
        <f t="shared" si="1"/>
        <v>0</v>
      </c>
      <c r="G18" s="139">
        <v>42979</v>
      </c>
      <c r="H18" s="142"/>
      <c r="I18" s="141"/>
      <c r="J18" s="112">
        <f t="shared" si="0"/>
        <v>0</v>
      </c>
    </row>
    <row r="19" spans="1:10" x14ac:dyDescent="0.25">
      <c r="A19" s="73"/>
      <c r="B19" s="106"/>
      <c r="C19" s="137"/>
      <c r="D19" s="105"/>
      <c r="E19" s="155">
        <f t="shared" si="1"/>
        <v>0</v>
      </c>
      <c r="G19" s="139">
        <v>43009</v>
      </c>
      <c r="H19" s="142"/>
      <c r="I19" s="105"/>
      <c r="J19" s="112">
        <f t="shared" si="0"/>
        <v>0</v>
      </c>
    </row>
    <row r="20" spans="1:10" x14ac:dyDescent="0.25">
      <c r="A20" s="73"/>
      <c r="B20" s="106"/>
      <c r="C20" s="137"/>
      <c r="D20" s="105"/>
      <c r="E20" s="155">
        <f t="shared" si="1"/>
        <v>0</v>
      </c>
      <c r="G20" s="139">
        <v>43040</v>
      </c>
      <c r="H20" s="142"/>
      <c r="I20" s="105"/>
      <c r="J20" s="112">
        <f t="shared" si="0"/>
        <v>0</v>
      </c>
    </row>
    <row r="21" spans="1:10" ht="15.75" thickBot="1" x14ac:dyDescent="0.3">
      <c r="A21" s="125"/>
      <c r="B21" s="123"/>
      <c r="C21" s="138"/>
      <c r="D21" s="115"/>
      <c r="E21" s="155">
        <f t="shared" si="1"/>
        <v>0</v>
      </c>
      <c r="G21" s="139">
        <v>43070</v>
      </c>
      <c r="H21" s="142"/>
      <c r="I21" s="115"/>
      <c r="J21" s="116">
        <f t="shared" si="0"/>
        <v>0</v>
      </c>
    </row>
    <row r="24" spans="1:10" x14ac:dyDescent="0.25">
      <c r="C24" s="113"/>
    </row>
    <row r="25" spans="1:10" x14ac:dyDescent="0.25">
      <c r="C25" s="113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58"/>
  <sheetViews>
    <sheetView showGridLines="0" workbookViewId="0">
      <selection activeCell="C10" sqref="C10"/>
    </sheetView>
  </sheetViews>
  <sheetFormatPr baseColWidth="10" defaultRowHeight="15" x14ac:dyDescent="0.25"/>
  <cols>
    <col min="1" max="1" width="2.140625" customWidth="1"/>
    <col min="3" max="3" width="47.42578125" customWidth="1"/>
    <col min="4" max="4" width="49.42578125" customWidth="1"/>
    <col min="5" max="5" width="19" customWidth="1"/>
    <col min="16" max="16" width="47" bestFit="1" customWidth="1"/>
  </cols>
  <sheetData>
    <row r="1" spans="2:17" x14ac:dyDescent="0.25">
      <c r="P1" s="74" t="s">
        <v>121</v>
      </c>
      <c r="Q1" s="258" t="s">
        <v>140</v>
      </c>
    </row>
    <row r="2" spans="2:17" ht="15.75" x14ac:dyDescent="0.25">
      <c r="B2" s="301">
        <f>+'1. Formato Conciliación'!C7</f>
        <v>42736</v>
      </c>
      <c r="P2" s="74" t="s">
        <v>122</v>
      </c>
      <c r="Q2" s="258" t="s">
        <v>141</v>
      </c>
    </row>
    <row r="3" spans="2:17" ht="15.75" x14ac:dyDescent="0.25">
      <c r="B3" s="151"/>
      <c r="P3" s="74"/>
      <c r="Q3" s="258"/>
    </row>
    <row r="4" spans="2:17" ht="19.5" thickBot="1" x14ac:dyDescent="0.35">
      <c r="B4" s="172" t="s">
        <v>138</v>
      </c>
      <c r="C4" s="72"/>
      <c r="P4" s="74" t="s">
        <v>123</v>
      </c>
      <c r="Q4" s="258" t="s">
        <v>142</v>
      </c>
    </row>
    <row r="5" spans="2:17" ht="15.75" thickTop="1" x14ac:dyDescent="0.25">
      <c r="P5" s="74" t="s">
        <v>124</v>
      </c>
      <c r="Q5" s="258" t="s">
        <v>143</v>
      </c>
    </row>
    <row r="6" spans="2:17" ht="15.75" x14ac:dyDescent="0.25">
      <c r="B6" s="328" t="s">
        <v>98</v>
      </c>
      <c r="C6" s="328"/>
      <c r="D6" s="328"/>
      <c r="E6" s="328"/>
      <c r="P6" s="74" t="s">
        <v>125</v>
      </c>
      <c r="Q6" s="258" t="s">
        <v>144</v>
      </c>
    </row>
    <row r="7" spans="2:17" ht="15.75" thickBot="1" x14ac:dyDescent="0.3">
      <c r="P7" s="74" t="s">
        <v>126</v>
      </c>
      <c r="Q7" s="258" t="s">
        <v>145</v>
      </c>
    </row>
    <row r="8" spans="2:17" ht="18.75" customHeight="1" x14ac:dyDescent="0.25">
      <c r="B8" s="160" t="s">
        <v>64</v>
      </c>
      <c r="C8" s="170" t="s">
        <v>67</v>
      </c>
      <c r="D8" s="170" t="s">
        <v>66</v>
      </c>
      <c r="E8" s="171" t="s">
        <v>65</v>
      </c>
      <c r="P8" s="74" t="s">
        <v>127</v>
      </c>
      <c r="Q8" s="258" t="s">
        <v>146</v>
      </c>
    </row>
    <row r="9" spans="2:17" ht="27.75" customHeight="1" x14ac:dyDescent="0.25">
      <c r="B9" s="107">
        <v>42736</v>
      </c>
      <c r="C9" s="108"/>
      <c r="D9" s="108"/>
      <c r="E9" s="109"/>
      <c r="P9" s="74" t="s">
        <v>128</v>
      </c>
      <c r="Q9" s="258" t="s">
        <v>147</v>
      </c>
    </row>
    <row r="10" spans="2:17" ht="27.75" customHeight="1" x14ac:dyDescent="0.25">
      <c r="B10" s="107"/>
      <c r="C10" s="108"/>
      <c r="D10" s="108"/>
      <c r="E10" s="109"/>
      <c r="Q10" s="258" t="s">
        <v>148</v>
      </c>
    </row>
    <row r="11" spans="2:17" ht="27.75" customHeight="1" x14ac:dyDescent="0.25">
      <c r="B11" s="107"/>
      <c r="C11" s="108"/>
      <c r="D11" s="108"/>
      <c r="E11" s="109"/>
      <c r="Q11" s="258" t="s">
        <v>149</v>
      </c>
    </row>
    <row r="12" spans="2:17" ht="27.75" customHeight="1" x14ac:dyDescent="0.25">
      <c r="B12" s="107"/>
      <c r="C12" s="108"/>
      <c r="D12" s="108"/>
      <c r="E12" s="109"/>
      <c r="Q12" s="258" t="s">
        <v>150</v>
      </c>
    </row>
    <row r="13" spans="2:17" ht="27.75" customHeight="1" x14ac:dyDescent="0.25">
      <c r="B13" s="107"/>
      <c r="C13" s="108"/>
      <c r="D13" s="108"/>
      <c r="E13" s="109"/>
      <c r="Q13" s="258" t="s">
        <v>151</v>
      </c>
    </row>
    <row r="14" spans="2:17" x14ac:dyDescent="0.25">
      <c r="B14" s="107"/>
      <c r="C14" s="108"/>
      <c r="D14" s="108"/>
      <c r="E14" s="110"/>
      <c r="Q14" s="258" t="s">
        <v>152</v>
      </c>
    </row>
    <row r="15" spans="2:17" x14ac:dyDescent="0.25">
      <c r="B15" s="107"/>
      <c r="C15" s="108"/>
      <c r="D15" s="108"/>
      <c r="E15" s="110"/>
      <c r="Q15" s="258" t="s">
        <v>153</v>
      </c>
    </row>
    <row r="16" spans="2:17" x14ac:dyDescent="0.25">
      <c r="B16" s="107"/>
      <c r="C16" s="108"/>
      <c r="D16" s="108"/>
      <c r="E16" s="110"/>
      <c r="Q16" s="258" t="s">
        <v>154</v>
      </c>
    </row>
    <row r="17" spans="2:17" x14ac:dyDescent="0.25">
      <c r="B17" s="107"/>
      <c r="C17" s="108"/>
      <c r="D17" s="108"/>
      <c r="E17" s="110"/>
      <c r="Q17" s="258" t="s">
        <v>155</v>
      </c>
    </row>
    <row r="18" spans="2:17" x14ac:dyDescent="0.25">
      <c r="B18" s="107"/>
      <c r="C18" s="108"/>
      <c r="D18" s="108"/>
      <c r="E18" s="110"/>
      <c r="Q18" s="258" t="s">
        <v>156</v>
      </c>
    </row>
    <row r="19" spans="2:17" x14ac:dyDescent="0.25">
      <c r="B19" s="107"/>
      <c r="C19" s="108"/>
      <c r="D19" s="108"/>
      <c r="E19" s="110"/>
      <c r="Q19" s="258" t="s">
        <v>157</v>
      </c>
    </row>
    <row r="20" spans="2:17" x14ac:dyDescent="0.25">
      <c r="B20" s="107"/>
      <c r="C20" s="108"/>
      <c r="D20" s="108"/>
      <c r="E20" s="110"/>
      <c r="Q20" s="258" t="s">
        <v>158</v>
      </c>
    </row>
    <row r="21" spans="2:17" x14ac:dyDescent="0.25">
      <c r="B21" s="107"/>
      <c r="C21" s="108"/>
      <c r="D21" s="108"/>
      <c r="E21" s="110"/>
      <c r="Q21" s="258" t="s">
        <v>159</v>
      </c>
    </row>
    <row r="22" spans="2:17" x14ac:dyDescent="0.25">
      <c r="B22" s="107"/>
      <c r="C22" s="108"/>
      <c r="D22" s="108"/>
      <c r="E22" s="110"/>
    </row>
    <row r="23" spans="2:17" x14ac:dyDescent="0.25">
      <c r="B23" s="107"/>
      <c r="C23" s="108"/>
      <c r="D23" s="108"/>
      <c r="E23" s="110"/>
    </row>
    <row r="24" spans="2:17" x14ac:dyDescent="0.25">
      <c r="B24" s="107"/>
      <c r="C24" s="108"/>
      <c r="D24" s="108"/>
      <c r="E24" s="110"/>
    </row>
    <row r="25" spans="2:17" x14ac:dyDescent="0.25">
      <c r="B25" s="107"/>
      <c r="C25" s="108"/>
      <c r="D25" s="108"/>
      <c r="E25" s="110"/>
    </row>
    <row r="26" spans="2:17" x14ac:dyDescent="0.25">
      <c r="B26" s="111"/>
      <c r="C26" s="108"/>
      <c r="D26" s="108"/>
      <c r="E26" s="110"/>
    </row>
    <row r="27" spans="2:17" x14ac:dyDescent="0.25">
      <c r="B27" s="111"/>
      <c r="C27" s="108"/>
      <c r="D27" s="108"/>
      <c r="E27" s="110"/>
    </row>
    <row r="28" spans="2:17" x14ac:dyDescent="0.25">
      <c r="B28" s="111"/>
      <c r="C28" s="108"/>
      <c r="D28" s="108"/>
      <c r="E28" s="110"/>
    </row>
    <row r="29" spans="2:17" x14ac:dyDescent="0.25">
      <c r="B29" s="111"/>
      <c r="C29" s="108"/>
      <c r="D29" s="108"/>
      <c r="E29" s="110"/>
    </row>
    <row r="30" spans="2:17" x14ac:dyDescent="0.25">
      <c r="B30" s="111"/>
      <c r="C30" s="108"/>
      <c r="D30" s="108"/>
      <c r="E30" s="110"/>
    </row>
    <row r="31" spans="2:17" x14ac:dyDescent="0.25">
      <c r="B31" s="111"/>
      <c r="C31" s="108"/>
      <c r="D31" s="108"/>
      <c r="E31" s="110"/>
    </row>
    <row r="32" spans="2:17" x14ac:dyDescent="0.25">
      <c r="B32" s="111"/>
      <c r="C32" s="108"/>
      <c r="D32" s="108"/>
      <c r="E32" s="110"/>
    </row>
    <row r="33" spans="2:5" x14ac:dyDescent="0.25">
      <c r="B33" s="111"/>
      <c r="C33" s="108"/>
      <c r="D33" s="108"/>
      <c r="E33" s="110"/>
    </row>
    <row r="34" spans="2:5" x14ac:dyDescent="0.25">
      <c r="B34" s="111"/>
      <c r="C34" s="108"/>
      <c r="D34" s="108"/>
      <c r="E34" s="110"/>
    </row>
    <row r="35" spans="2:5" x14ac:dyDescent="0.25">
      <c r="B35" s="111"/>
      <c r="C35" s="108"/>
      <c r="D35" s="108"/>
      <c r="E35" s="110"/>
    </row>
    <row r="36" spans="2:5" x14ac:dyDescent="0.25">
      <c r="B36" s="111"/>
      <c r="C36" s="108"/>
      <c r="D36" s="108"/>
      <c r="E36" s="110"/>
    </row>
    <row r="37" spans="2:5" x14ac:dyDescent="0.25">
      <c r="B37" s="111"/>
      <c r="C37" s="108"/>
      <c r="D37" s="108"/>
      <c r="E37" s="110"/>
    </row>
    <row r="38" spans="2:5" x14ac:dyDescent="0.25">
      <c r="B38" s="111"/>
      <c r="C38" s="108"/>
      <c r="D38" s="108"/>
      <c r="E38" s="110"/>
    </row>
    <row r="39" spans="2:5" x14ac:dyDescent="0.25">
      <c r="B39" s="111"/>
      <c r="C39" s="108"/>
      <c r="D39" s="108"/>
      <c r="E39" s="110"/>
    </row>
    <row r="40" spans="2:5" x14ac:dyDescent="0.25">
      <c r="B40" s="111"/>
      <c r="C40" s="108"/>
      <c r="D40" s="108"/>
      <c r="E40" s="110"/>
    </row>
    <row r="41" spans="2:5" x14ac:dyDescent="0.25">
      <c r="B41" s="111"/>
      <c r="C41" s="108"/>
      <c r="D41" s="108"/>
      <c r="E41" s="110"/>
    </row>
    <row r="42" spans="2:5" x14ac:dyDescent="0.25">
      <c r="B42" s="111"/>
      <c r="C42" s="108"/>
      <c r="D42" s="108"/>
      <c r="E42" s="110"/>
    </row>
    <row r="43" spans="2:5" x14ac:dyDescent="0.25">
      <c r="B43" s="111"/>
      <c r="C43" s="108"/>
      <c r="D43" s="108"/>
      <c r="E43" s="110"/>
    </row>
    <row r="44" spans="2:5" x14ac:dyDescent="0.25">
      <c r="B44" s="111"/>
      <c r="C44" s="108"/>
      <c r="D44" s="108"/>
      <c r="E44" s="110"/>
    </row>
    <row r="45" spans="2:5" x14ac:dyDescent="0.25">
      <c r="B45" s="111"/>
      <c r="C45" s="108"/>
      <c r="D45" s="108"/>
      <c r="E45" s="110"/>
    </row>
    <row r="46" spans="2:5" x14ac:dyDescent="0.25">
      <c r="B46" s="111"/>
      <c r="C46" s="108"/>
      <c r="D46" s="108"/>
      <c r="E46" s="110"/>
    </row>
    <row r="47" spans="2:5" x14ac:dyDescent="0.25">
      <c r="B47" s="111"/>
      <c r="C47" s="108"/>
      <c r="D47" s="108"/>
      <c r="E47" s="110"/>
    </row>
    <row r="48" spans="2:5" x14ac:dyDescent="0.25">
      <c r="B48" s="111"/>
      <c r="C48" s="108"/>
      <c r="D48" s="108"/>
      <c r="E48" s="110"/>
    </row>
    <row r="49" spans="2:5" x14ac:dyDescent="0.25">
      <c r="B49" s="111"/>
      <c r="C49" s="108"/>
      <c r="D49" s="108"/>
      <c r="E49" s="110"/>
    </row>
    <row r="50" spans="2:5" x14ac:dyDescent="0.25">
      <c r="B50" s="111"/>
      <c r="C50" s="108"/>
      <c r="D50" s="108"/>
      <c r="E50" s="110"/>
    </row>
    <row r="51" spans="2:5" x14ac:dyDescent="0.25">
      <c r="B51" s="111"/>
      <c r="C51" s="108"/>
      <c r="D51" s="108"/>
      <c r="E51" s="110"/>
    </row>
    <row r="52" spans="2:5" x14ac:dyDescent="0.25">
      <c r="B52" s="111"/>
      <c r="C52" s="108"/>
      <c r="D52" s="108"/>
      <c r="E52" s="110"/>
    </row>
    <row r="53" spans="2:5" x14ac:dyDescent="0.25">
      <c r="B53" s="111"/>
      <c r="C53" s="108"/>
      <c r="D53" s="108"/>
      <c r="E53" s="110"/>
    </row>
    <row r="54" spans="2:5" x14ac:dyDescent="0.25">
      <c r="B54" s="111"/>
      <c r="C54" s="108"/>
      <c r="D54" s="108"/>
      <c r="E54" s="110"/>
    </row>
    <row r="55" spans="2:5" x14ac:dyDescent="0.25">
      <c r="B55" s="111"/>
      <c r="C55" s="108"/>
      <c r="D55" s="108"/>
      <c r="E55" s="110"/>
    </row>
    <row r="56" spans="2:5" x14ac:dyDescent="0.25">
      <c r="B56" s="111"/>
      <c r="C56" s="108"/>
      <c r="D56" s="108"/>
      <c r="E56" s="110"/>
    </row>
    <row r="57" spans="2:5" x14ac:dyDescent="0.25">
      <c r="B57" s="111"/>
      <c r="C57" s="108"/>
      <c r="D57" s="108"/>
      <c r="E57" s="110"/>
    </row>
    <row r="58" spans="2:5" x14ac:dyDescent="0.25">
      <c r="B58" s="111"/>
      <c r="C58" s="108"/>
      <c r="D58" s="108"/>
      <c r="E58" s="110"/>
    </row>
  </sheetData>
  <autoFilter ref="B8:E24"/>
  <mergeCells count="1">
    <mergeCell ref="B6:E6"/>
  </mergeCells>
  <dataValidations count="1">
    <dataValidation type="list" allowBlank="1" showInputMessage="1" showErrorMessage="1" sqref="C9:C500">
      <formula1>$P$1:$P$9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1. Formato Conciliación</vt:lpstr>
      <vt:lpstr>PRUEBA.INST</vt:lpstr>
      <vt:lpstr>2. DDT</vt:lpstr>
      <vt:lpstr>3. Ejecución Presupuestal</vt:lpstr>
      <vt:lpstr>4. Contabilidad FDL </vt:lpstr>
      <vt:lpstr>5. Cuadre Presupuestal</vt:lpstr>
      <vt:lpstr>6. Diferencias</vt:lpstr>
      <vt:lpstr>PRUEBA.INST!Área_de_impresión</vt:lpstr>
      <vt:lpstr>Tabla_1</vt:lpstr>
    </vt:vector>
  </TitlesOfParts>
  <Company>Secretaría Distrital de Hacienda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oduque</dc:creator>
  <cp:lastModifiedBy>Alexey Saul Wilches Duarte</cp:lastModifiedBy>
  <cp:lastPrinted>2016-10-27T19:37:13Z</cp:lastPrinted>
  <dcterms:created xsi:type="dcterms:W3CDTF">2014-02-07T19:56:20Z</dcterms:created>
  <dcterms:modified xsi:type="dcterms:W3CDTF">2017-02-06T12:39:59Z</dcterms:modified>
</cp:coreProperties>
</file>